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МОЯ ПАПКА\БУДАЧЕВА ОТЧЕТЫ\Оценка Эффективн. МЗ программы\"/>
    </mc:Choice>
  </mc:AlternateContent>
  <bookViews>
    <workbookView xWindow="0" yWindow="0" windowWidth="28800" windowHeight="117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1" i="1" l="1"/>
  <c r="E19" i="1" l="1"/>
  <c r="E20" i="1"/>
  <c r="D31" i="1"/>
  <c r="C31" i="1"/>
  <c r="E29" i="1" l="1"/>
  <c r="E26" i="1"/>
  <c r="E23" i="1"/>
  <c r="E17" i="1"/>
  <c r="E18" i="1"/>
  <c r="E16" i="1"/>
  <c r="E12" i="1"/>
  <c r="E13" i="1"/>
  <c r="E10" i="1"/>
  <c r="E30" i="1" l="1"/>
  <c r="F28" i="1" s="1"/>
  <c r="E27" i="1"/>
  <c r="F25" i="1" s="1"/>
  <c r="E24" i="1"/>
  <c r="F22" i="1" s="1"/>
  <c r="E21" i="1"/>
  <c r="F15" i="1" s="1"/>
  <c r="E14" i="1"/>
  <c r="F9" i="1" s="1"/>
  <c r="G8" i="1" l="1"/>
</calcChain>
</file>

<file path=xl/sharedStrings.xml><?xml version="1.0" encoding="utf-8"?>
<sst xmlns="http://schemas.openxmlformats.org/spreadsheetml/2006/main" count="101" uniqueCount="34">
  <si>
    <t>Наименование показателя муниципальной программы, подпрограмм (проектов)</t>
  </si>
  <si>
    <t>Значения</t>
  </si>
  <si>
    <t>плановое</t>
  </si>
  <si>
    <t>фактическое</t>
  </si>
  <si>
    <t>Коэффициент достижения показателя</t>
  </si>
  <si>
    <t>Коэффициент эффективности муниципальной программы</t>
  </si>
  <si>
    <t>Пояснение эффективности муниципальной программы</t>
  </si>
  <si>
    <t>№ п/п</t>
  </si>
  <si>
    <t xml:space="preserve">Коэффициент достижения показателей эффективности основного мероприятия </t>
  </si>
  <si>
    <t>Бюджетные ассигнования на реализацию основного мероприятия (рублей)</t>
  </si>
  <si>
    <t>х</t>
  </si>
  <si>
    <t>Эффективность муниципальной программы плановая</t>
  </si>
  <si>
    <t>Реализация государственной политики в сфере образования на территории округа - показатели</t>
  </si>
  <si>
    <t>Соотношение средней заработной платы педагогических работников общеобразовательных организаций к средней заработной плате в округе, процент</t>
  </si>
  <si>
    <t>Количество студентов, заключившим договор о целевом обучении по образовательной программе высшего образования, человек</t>
  </si>
  <si>
    <t>Повышение доступности и качества предоставления дошкольного, общего, дополнительного образования - показатели</t>
  </si>
  <si>
    <t xml:space="preserve">Численность  детей в  дошкольных образовательных организаций, человек </t>
  </si>
  <si>
    <t xml:space="preserve">Численность  учащихся в общеобразовательных организациях, человек </t>
  </si>
  <si>
    <t>Доля детей в возрасте от 5 до 18 лет, использующих сертификаты дополнительного образования, процент</t>
  </si>
  <si>
    <t>Проведение оздоровительной кампании детей, работа с детьми и молодежью - показатели</t>
  </si>
  <si>
    <t>Охват  детей и подростков всеми формами организованного летнего отдыха, процент</t>
  </si>
  <si>
    <t>Соотношение средней заработной платы педагогических работников организаций дополнительного образования детей к средней заработной плате учителей в округе, процент</t>
  </si>
  <si>
    <t>Соотношение средней заработной платы педагогических работников дошкольных образовательных организаций к средней заработной плате в сфере общего образования в округе, процент</t>
  </si>
  <si>
    <t>Доля лиц, сдавших единый государственный экзамен по обязательным предметам, от числа выпускников, участвовавших в ЕГЭ, процент</t>
  </si>
  <si>
    <t>≥ 83,0</t>
  </si>
  <si>
    <t>Региональный проект "Создание условий для обучения, отдыха и оздоровления детей и молодежи (Брянская область)" - показатели</t>
  </si>
  <si>
    <t>Количество объектов, в которых в полном объеме выполнены мероприятия по капитальному ремонту общеобразовательных организаций и их оснащению средствами обучения и воспитания, единиц</t>
  </si>
  <si>
    <t>Региональный проект "Патриотическое воспитание граждан Российской Федерации (Брянская область)" - показатели</t>
  </si>
  <si>
    <t>Замещение ставок советников директоров по воспитанию и взаимодействию с детскими общественными объединениями в муниципальных общеобразовательных организациях, процент</t>
  </si>
  <si>
    <t xml:space="preserve">Оценка эффективности муниципальной программы 
"Развитие образования Жуковского муниципального округа Брянской области" 
за 2023 год </t>
  </si>
  <si>
    <t>≥ 33,5</t>
  </si>
  <si>
    <t>Справочно: Всего бюджетные ассигнования на реализацию муниципальной программы (рублей)</t>
  </si>
  <si>
    <t>Доля детей в возрасте от 5 до 18 лет, получившие сертификаты дополнительного образования в рамках системы персонифицированного финансирования использующих сертификаты дополнительного образования, процент</t>
  </si>
  <si>
    <r>
      <rPr>
        <b/>
        <sz val="11"/>
        <color theme="1"/>
        <rFont val="Times New Roman"/>
        <family val="1"/>
        <charset val="204"/>
      </rPr>
      <t xml:space="preserve">Муниципальная программа "Развитие образования Жуковского муниципального округа Брянской области" </t>
    </r>
    <r>
      <rPr>
        <sz val="11"/>
        <color theme="1"/>
        <rFont val="Times New Roman"/>
        <family val="1"/>
        <charset val="204"/>
      </rPr>
      <t xml:space="preserve">
(ответственный исполнитель: Управление образования администрации Жуковского муниципального округа Брянской области)
оцениваемых показателей: 12
достигнутых показателей: 7
невыполненных показателей: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</si>
</sst>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0.000"/>
    <numFmt numFmtId="167" formatCode="#,##0.00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1"/>
  <sheetViews>
    <sheetView tabSelected="1" topLeftCell="A4" workbookViewId="0">
      <selection activeCell="D11" sqref="D11"/>
    </sheetView>
  </sheetViews>
  <sheetFormatPr defaultRowHeight="15" x14ac:dyDescent="0.25"/>
  <cols>
    <col min="1" max="1" width="7.5703125" customWidth="1"/>
    <col min="2" max="2" width="32" customWidth="1"/>
    <col min="3" max="3" width="16.5703125" customWidth="1"/>
    <col min="4" max="4" width="18.7109375" customWidth="1"/>
    <col min="5" max="5" width="19.140625" customWidth="1"/>
    <col min="6" max="6" width="20.42578125" customWidth="1"/>
    <col min="7" max="7" width="17.7109375" customWidth="1"/>
    <col min="8" max="8" width="18" customWidth="1"/>
  </cols>
  <sheetData>
    <row r="3" spans="1:8" ht="49.5" customHeight="1" x14ac:dyDescent="0.25">
      <c r="A3" s="31" t="s">
        <v>29</v>
      </c>
      <c r="B3" s="31"/>
      <c r="C3" s="31"/>
      <c r="D3" s="31"/>
      <c r="E3" s="31"/>
      <c r="F3" s="31"/>
      <c r="G3" s="31"/>
      <c r="H3" s="31"/>
    </row>
    <row r="6" spans="1:8" ht="42" customHeight="1" x14ac:dyDescent="0.25">
      <c r="A6" s="32" t="s">
        <v>7</v>
      </c>
      <c r="B6" s="29" t="s">
        <v>0</v>
      </c>
      <c r="C6" s="29" t="s">
        <v>1</v>
      </c>
      <c r="D6" s="29"/>
      <c r="E6" s="29" t="s">
        <v>4</v>
      </c>
      <c r="F6" s="29" t="s">
        <v>8</v>
      </c>
      <c r="G6" s="29" t="s">
        <v>5</v>
      </c>
      <c r="H6" s="29" t="s">
        <v>6</v>
      </c>
    </row>
    <row r="7" spans="1:8" ht="57.75" customHeight="1" x14ac:dyDescent="0.25">
      <c r="A7" s="30"/>
      <c r="B7" s="30"/>
      <c r="C7" s="1" t="s">
        <v>2</v>
      </c>
      <c r="D7" s="1" t="s">
        <v>3</v>
      </c>
      <c r="E7" s="30"/>
      <c r="F7" s="30"/>
      <c r="G7" s="30"/>
      <c r="H7" s="30"/>
    </row>
    <row r="8" spans="1:8" ht="78" customHeight="1" x14ac:dyDescent="0.25">
      <c r="A8" s="23" t="s">
        <v>33</v>
      </c>
      <c r="B8" s="25"/>
      <c r="C8" s="25"/>
      <c r="D8" s="25"/>
      <c r="E8" s="25"/>
      <c r="F8" s="24"/>
      <c r="G8" s="8">
        <f>(F9+F15+F22+F25+F28)/5</f>
        <v>1.110004672970043</v>
      </c>
      <c r="H8" s="20" t="s">
        <v>11</v>
      </c>
    </row>
    <row r="9" spans="1:8" ht="24.75" customHeight="1" x14ac:dyDescent="0.25">
      <c r="A9" s="26" t="s">
        <v>12</v>
      </c>
      <c r="B9" s="27"/>
      <c r="C9" s="27"/>
      <c r="D9" s="27"/>
      <c r="E9" s="28"/>
      <c r="F9" s="7">
        <f>(E10+E11+E12+E13)/4/E14</f>
        <v>0.74350855493734691</v>
      </c>
      <c r="G9" s="11" t="s">
        <v>10</v>
      </c>
      <c r="H9" s="11" t="s">
        <v>10</v>
      </c>
    </row>
    <row r="10" spans="1:8" ht="75" customHeight="1" x14ac:dyDescent="0.25">
      <c r="A10" s="11">
        <v>1</v>
      </c>
      <c r="B10" s="2" t="s">
        <v>13</v>
      </c>
      <c r="C10" s="14">
        <v>100</v>
      </c>
      <c r="D10" s="11">
        <v>103</v>
      </c>
      <c r="E10" s="17">
        <f>D10/C10</f>
        <v>1.03</v>
      </c>
      <c r="F10" s="11" t="s">
        <v>10</v>
      </c>
      <c r="G10" s="11" t="s">
        <v>10</v>
      </c>
      <c r="H10" s="11" t="s">
        <v>10</v>
      </c>
    </row>
    <row r="11" spans="1:8" ht="92.25" customHeight="1" x14ac:dyDescent="0.25">
      <c r="A11" s="11">
        <v>2</v>
      </c>
      <c r="B11" s="3" t="s">
        <v>21</v>
      </c>
      <c r="C11" s="10">
        <v>90</v>
      </c>
      <c r="D11" s="11">
        <v>86</v>
      </c>
      <c r="E11" s="17">
        <f>D11/C11</f>
        <v>0.9555555555555556</v>
      </c>
      <c r="F11" s="11" t="s">
        <v>10</v>
      </c>
      <c r="G11" s="11" t="s">
        <v>10</v>
      </c>
      <c r="H11" s="11" t="s">
        <v>10</v>
      </c>
    </row>
    <row r="12" spans="1:8" ht="90.75" customHeight="1" x14ac:dyDescent="0.25">
      <c r="A12" s="11">
        <v>3</v>
      </c>
      <c r="B12" s="2" t="s">
        <v>22</v>
      </c>
      <c r="C12" s="4">
        <v>92</v>
      </c>
      <c r="D12" s="6">
        <v>87</v>
      </c>
      <c r="E12" s="17">
        <f t="shared" ref="E12:E13" si="0">D12/C12</f>
        <v>0.94565217391304346</v>
      </c>
      <c r="F12" s="11" t="s">
        <v>10</v>
      </c>
      <c r="G12" s="11" t="s">
        <v>10</v>
      </c>
      <c r="H12" s="11" t="s">
        <v>10</v>
      </c>
    </row>
    <row r="13" spans="1:8" ht="79.5" customHeight="1" x14ac:dyDescent="0.25">
      <c r="A13" s="11">
        <v>4</v>
      </c>
      <c r="B13" s="3" t="s">
        <v>14</v>
      </c>
      <c r="C13" s="5">
        <v>3</v>
      </c>
      <c r="D13" s="11">
        <v>0</v>
      </c>
      <c r="E13" s="17">
        <f t="shared" si="0"/>
        <v>0</v>
      </c>
      <c r="F13" s="11" t="s">
        <v>10</v>
      </c>
      <c r="G13" s="11" t="s">
        <v>10</v>
      </c>
      <c r="H13" s="11" t="s">
        <v>10</v>
      </c>
    </row>
    <row r="14" spans="1:8" ht="38.25" customHeight="1" x14ac:dyDescent="0.25">
      <c r="A14" s="26" t="s">
        <v>9</v>
      </c>
      <c r="B14" s="28"/>
      <c r="C14" s="9">
        <v>4863000</v>
      </c>
      <c r="D14" s="9">
        <v>4792972.1500000004</v>
      </c>
      <c r="E14" s="7">
        <f>D14/C14</f>
        <v>0.98559986633765173</v>
      </c>
      <c r="F14" s="11" t="s">
        <v>10</v>
      </c>
      <c r="G14" s="11" t="s">
        <v>10</v>
      </c>
      <c r="H14" s="11" t="s">
        <v>10</v>
      </c>
    </row>
    <row r="15" spans="1:8" ht="31.5" customHeight="1" x14ac:dyDescent="0.25">
      <c r="A15" s="26" t="s">
        <v>15</v>
      </c>
      <c r="B15" s="27"/>
      <c r="C15" s="27"/>
      <c r="D15" s="27"/>
      <c r="E15" s="28"/>
      <c r="F15" s="17">
        <f>(E16+E17+E18+E19+E20)/5/E21</f>
        <v>1.1760303250877078</v>
      </c>
      <c r="G15" s="11" t="s">
        <v>10</v>
      </c>
      <c r="H15" s="11" t="s">
        <v>10</v>
      </c>
    </row>
    <row r="16" spans="1:8" ht="45" x14ac:dyDescent="0.25">
      <c r="A16" s="11">
        <v>5</v>
      </c>
      <c r="B16" s="3" t="s">
        <v>16</v>
      </c>
      <c r="C16" s="16">
        <v>1035</v>
      </c>
      <c r="D16" s="5">
        <v>1009</v>
      </c>
      <c r="E16" s="17">
        <f>D16/C16</f>
        <v>0.97487922705314012</v>
      </c>
      <c r="F16" s="11" t="s">
        <v>10</v>
      </c>
      <c r="G16" s="11" t="s">
        <v>10</v>
      </c>
      <c r="H16" s="11" t="s">
        <v>10</v>
      </c>
    </row>
    <row r="17" spans="1:8" ht="45" x14ac:dyDescent="0.25">
      <c r="A17" s="11">
        <v>6</v>
      </c>
      <c r="B17" s="3" t="s">
        <v>17</v>
      </c>
      <c r="C17" s="16">
        <v>3120</v>
      </c>
      <c r="D17" s="5">
        <v>3091</v>
      </c>
      <c r="E17" s="17">
        <f t="shared" ref="E17:E18" si="1">D17/C17</f>
        <v>0.99070512820512824</v>
      </c>
      <c r="F17" s="11" t="s">
        <v>10</v>
      </c>
      <c r="G17" s="11" t="s">
        <v>10</v>
      </c>
      <c r="H17" s="11" t="s">
        <v>10</v>
      </c>
    </row>
    <row r="18" spans="1:8" ht="75" x14ac:dyDescent="0.25">
      <c r="A18" s="11">
        <v>7</v>
      </c>
      <c r="B18" s="3" t="s">
        <v>23</v>
      </c>
      <c r="C18" s="15">
        <v>100</v>
      </c>
      <c r="D18" s="5">
        <v>100</v>
      </c>
      <c r="E18" s="17">
        <f t="shared" si="1"/>
        <v>1</v>
      </c>
      <c r="F18" s="11" t="s">
        <v>10</v>
      </c>
      <c r="G18" s="11" t="s">
        <v>10</v>
      </c>
      <c r="H18" s="11" t="s">
        <v>10</v>
      </c>
    </row>
    <row r="19" spans="1:8" ht="60" x14ac:dyDescent="0.25">
      <c r="A19" s="11">
        <v>8</v>
      </c>
      <c r="B19" s="3" t="s">
        <v>18</v>
      </c>
      <c r="C19" s="19" t="s">
        <v>24</v>
      </c>
      <c r="D19" s="5">
        <v>17.899999999999999</v>
      </c>
      <c r="E19" s="17">
        <f>D19/83</f>
        <v>0.21566265060240963</v>
      </c>
      <c r="F19" s="18" t="s">
        <v>10</v>
      </c>
      <c r="G19" s="18" t="s">
        <v>10</v>
      </c>
      <c r="H19" s="18" t="s">
        <v>10</v>
      </c>
    </row>
    <row r="20" spans="1:8" ht="122.25" customHeight="1" x14ac:dyDescent="0.25">
      <c r="A20" s="11">
        <v>9</v>
      </c>
      <c r="B20" s="3" t="s">
        <v>32</v>
      </c>
      <c r="C20" s="12" t="s">
        <v>30</v>
      </c>
      <c r="D20" s="5">
        <v>90</v>
      </c>
      <c r="E20" s="17">
        <f>D20/33.5</f>
        <v>2.6865671641791047</v>
      </c>
      <c r="F20" s="11" t="s">
        <v>10</v>
      </c>
      <c r="G20" s="11" t="s">
        <v>10</v>
      </c>
      <c r="H20" s="11" t="s">
        <v>10</v>
      </c>
    </row>
    <row r="21" spans="1:8" ht="42.75" customHeight="1" x14ac:dyDescent="0.25">
      <c r="A21" s="26" t="s">
        <v>9</v>
      </c>
      <c r="B21" s="28"/>
      <c r="C21" s="9">
        <v>397912283.18000001</v>
      </c>
      <c r="D21" s="9">
        <v>397077402.49000001</v>
      </c>
      <c r="E21" s="7">
        <f>D21/C21</f>
        <v>0.99790184740383514</v>
      </c>
      <c r="F21" s="11" t="s">
        <v>10</v>
      </c>
      <c r="G21" s="11" t="s">
        <v>10</v>
      </c>
      <c r="H21" s="11" t="s">
        <v>10</v>
      </c>
    </row>
    <row r="22" spans="1:8" ht="33.75" customHeight="1" x14ac:dyDescent="0.25">
      <c r="A22" s="26" t="s">
        <v>19</v>
      </c>
      <c r="B22" s="27"/>
      <c r="C22" s="27"/>
      <c r="D22" s="27"/>
      <c r="E22" s="28"/>
      <c r="F22" s="7">
        <f>E23/1/E24</f>
        <v>1.3147272627952371</v>
      </c>
      <c r="G22" s="11" t="s">
        <v>10</v>
      </c>
      <c r="H22" s="11" t="s">
        <v>10</v>
      </c>
    </row>
    <row r="23" spans="1:8" ht="45" x14ac:dyDescent="0.25">
      <c r="A23" s="11">
        <v>10</v>
      </c>
      <c r="B23" s="3" t="s">
        <v>20</v>
      </c>
      <c r="C23" s="15">
        <v>45</v>
      </c>
      <c r="D23" s="5">
        <v>45</v>
      </c>
      <c r="E23" s="7">
        <f>D23/C23</f>
        <v>1</v>
      </c>
      <c r="F23" s="11" t="s">
        <v>10</v>
      </c>
      <c r="G23" s="11" t="s">
        <v>10</v>
      </c>
      <c r="H23" s="11" t="s">
        <v>10</v>
      </c>
    </row>
    <row r="24" spans="1:8" ht="32.25" customHeight="1" x14ac:dyDescent="0.25">
      <c r="A24" s="26" t="s">
        <v>9</v>
      </c>
      <c r="B24" s="28"/>
      <c r="C24" s="9">
        <v>1939857.2</v>
      </c>
      <c r="D24" s="9">
        <v>1475482.6</v>
      </c>
      <c r="E24" s="7">
        <f>D24/C24</f>
        <v>0.76061402870273143</v>
      </c>
      <c r="F24" s="11" t="s">
        <v>10</v>
      </c>
      <c r="G24" s="11" t="s">
        <v>10</v>
      </c>
      <c r="H24" s="11" t="s">
        <v>10</v>
      </c>
    </row>
    <row r="25" spans="1:8" ht="39" customHeight="1" x14ac:dyDescent="0.25">
      <c r="A25" s="26" t="s">
        <v>25</v>
      </c>
      <c r="B25" s="27"/>
      <c r="C25" s="27"/>
      <c r="D25" s="27"/>
      <c r="E25" s="28"/>
      <c r="F25" s="17">
        <f>E26/1/E27</f>
        <v>1.0129774369803082</v>
      </c>
      <c r="G25" s="13" t="s">
        <v>10</v>
      </c>
      <c r="H25" s="13" t="s">
        <v>10</v>
      </c>
    </row>
    <row r="26" spans="1:8" ht="105.75" customHeight="1" x14ac:dyDescent="0.25">
      <c r="A26" s="13">
        <v>11</v>
      </c>
      <c r="B26" s="3" t="s">
        <v>26</v>
      </c>
      <c r="C26" s="5">
        <v>2</v>
      </c>
      <c r="D26" s="5">
        <v>2</v>
      </c>
      <c r="E26" s="7">
        <f>D26/C26</f>
        <v>1</v>
      </c>
      <c r="F26" s="13" t="s">
        <v>10</v>
      </c>
      <c r="G26" s="13" t="s">
        <v>10</v>
      </c>
      <c r="H26" s="13" t="s">
        <v>10</v>
      </c>
    </row>
    <row r="27" spans="1:8" ht="39" customHeight="1" x14ac:dyDescent="0.25">
      <c r="A27" s="26" t="s">
        <v>9</v>
      </c>
      <c r="B27" s="28"/>
      <c r="C27" s="9">
        <v>69155452.680000007</v>
      </c>
      <c r="D27" s="9">
        <v>68269489.680000007</v>
      </c>
      <c r="E27" s="7">
        <f>D27/C27</f>
        <v>0.987188819309743</v>
      </c>
      <c r="F27" s="13" t="s">
        <v>10</v>
      </c>
      <c r="G27" s="13" t="s">
        <v>10</v>
      </c>
      <c r="H27" s="13" t="s">
        <v>10</v>
      </c>
    </row>
    <row r="28" spans="1:8" ht="28.5" customHeight="1" x14ac:dyDescent="0.25">
      <c r="A28" s="26" t="s">
        <v>27</v>
      </c>
      <c r="B28" s="27"/>
      <c r="C28" s="27"/>
      <c r="D28" s="27"/>
      <c r="E28" s="28"/>
      <c r="F28" s="17">
        <f>E29/1/E30</f>
        <v>1.3027797850496154</v>
      </c>
      <c r="G28" s="11" t="s">
        <v>10</v>
      </c>
      <c r="H28" s="11" t="s">
        <v>10</v>
      </c>
    </row>
    <row r="29" spans="1:8" ht="105" x14ac:dyDescent="0.25">
      <c r="A29" s="11">
        <v>12</v>
      </c>
      <c r="B29" s="3" t="s">
        <v>28</v>
      </c>
      <c r="C29" s="15">
        <v>100</v>
      </c>
      <c r="D29" s="5">
        <v>100</v>
      </c>
      <c r="E29" s="7">
        <f>D29/C29</f>
        <v>1</v>
      </c>
      <c r="F29" s="11" t="s">
        <v>10</v>
      </c>
      <c r="G29" s="11" t="s">
        <v>10</v>
      </c>
      <c r="H29" s="11" t="s">
        <v>10</v>
      </c>
    </row>
    <row r="30" spans="1:8" ht="36.75" customHeight="1" x14ac:dyDescent="0.25">
      <c r="A30" s="26" t="s">
        <v>9</v>
      </c>
      <c r="B30" s="28"/>
      <c r="C30" s="9">
        <v>2353130.64</v>
      </c>
      <c r="D30" s="9">
        <v>1806238.22</v>
      </c>
      <c r="E30" s="7">
        <f>D30/C30</f>
        <v>0.76758943566346149</v>
      </c>
      <c r="F30" s="11" t="s">
        <v>10</v>
      </c>
      <c r="G30" s="11" t="s">
        <v>10</v>
      </c>
      <c r="H30" s="11" t="s">
        <v>10</v>
      </c>
    </row>
    <row r="31" spans="1:8" ht="48.75" customHeight="1" x14ac:dyDescent="0.25">
      <c r="A31" s="23" t="s">
        <v>31</v>
      </c>
      <c r="B31" s="24"/>
      <c r="C31" s="9">
        <f>C14+C21+C24+C27+C30</f>
        <v>476223723.69999999</v>
      </c>
      <c r="D31" s="9">
        <f>D14+D21+D24+D27+D30</f>
        <v>473421585.14000005</v>
      </c>
      <c r="E31" s="21" t="s">
        <v>10</v>
      </c>
      <c r="F31" s="21" t="s">
        <v>10</v>
      </c>
      <c r="G31" s="21" t="s">
        <v>10</v>
      </c>
      <c r="H31" s="22"/>
    </row>
  </sheetData>
  <mergeCells count="20">
    <mergeCell ref="A3:H3"/>
    <mergeCell ref="C6:D6"/>
    <mergeCell ref="A6:A7"/>
    <mergeCell ref="B6:B7"/>
    <mergeCell ref="E6:E7"/>
    <mergeCell ref="F6:F7"/>
    <mergeCell ref="G6:G7"/>
    <mergeCell ref="A31:B31"/>
    <mergeCell ref="A8:F8"/>
    <mergeCell ref="A9:E9"/>
    <mergeCell ref="A28:E28"/>
    <mergeCell ref="H6:H7"/>
    <mergeCell ref="A30:B30"/>
    <mergeCell ref="A14:B14"/>
    <mergeCell ref="A15:E15"/>
    <mergeCell ref="A21:B21"/>
    <mergeCell ref="A22:E22"/>
    <mergeCell ref="A24:B24"/>
    <mergeCell ref="A25:E25"/>
    <mergeCell ref="A27:B27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2023-01-25T06:41:03Z</cp:lastPrinted>
  <dcterms:created xsi:type="dcterms:W3CDTF">2022-11-25T09:04:39Z</dcterms:created>
  <dcterms:modified xsi:type="dcterms:W3CDTF">2025-03-26T08:52:25Z</dcterms:modified>
</cp:coreProperties>
</file>