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305" windowWidth="14805" windowHeight="3810"/>
  </bookViews>
  <sheets>
    <sheet name="Прил.3 ВСР (3 года)" sheetId="1" r:id="rId1"/>
    <sheet name="Прил.3.1" sheetId="2" r:id="rId2"/>
    <sheet name="Прил.3.2" sheetId="3" r:id="rId3"/>
    <sheet name="Прил.3.3" sheetId="4" r:id="rId4"/>
  </sheets>
  <definedNames>
    <definedName name="_xlnm._FilterDatabase" localSheetId="0" hidden="1">'Прил.3 ВСР (3 года)'!$A$4:$I$480</definedName>
    <definedName name="_xlnm.Print_Titles" localSheetId="0">'Прил.3 ВСР (3 года)'!$4:$4</definedName>
  </definedNames>
  <calcPr calcId="145621"/>
</workbook>
</file>

<file path=xl/calcChain.xml><?xml version="1.0" encoding="utf-8"?>
<calcChain xmlns="http://schemas.openxmlformats.org/spreadsheetml/2006/main">
  <c r="H320" i="1" l="1"/>
  <c r="I320" i="1"/>
  <c r="G320" i="1"/>
  <c r="I332" i="1"/>
  <c r="H333" i="1"/>
  <c r="H332" i="1" s="1"/>
  <c r="I333" i="1"/>
  <c r="G333" i="1"/>
  <c r="G332" i="1"/>
  <c r="H324" i="1" l="1"/>
  <c r="I324" i="1"/>
  <c r="H325" i="1"/>
  <c r="I325" i="1"/>
  <c r="G325" i="1"/>
  <c r="H314" i="1"/>
  <c r="H313" i="1" s="1"/>
  <c r="I314" i="1"/>
  <c r="I313" i="1" s="1"/>
  <c r="G314" i="1"/>
  <c r="G313" i="1" s="1"/>
  <c r="G312" i="1" s="1"/>
  <c r="G238" i="1"/>
  <c r="H256" i="1"/>
  <c r="H255" i="1" s="1"/>
  <c r="I256" i="1"/>
  <c r="I255" i="1" s="1"/>
  <c r="G256" i="1"/>
  <c r="G255" i="1" s="1"/>
  <c r="H235" i="1"/>
  <c r="I235" i="1"/>
  <c r="G236" i="1"/>
  <c r="G235" i="1" s="1"/>
  <c r="H228" i="1"/>
  <c r="H227" i="1" s="1"/>
  <c r="I228" i="1"/>
  <c r="I227" i="1" s="1"/>
  <c r="G228" i="1"/>
  <c r="G227" i="1" s="1"/>
  <c r="H164" i="1"/>
  <c r="H163" i="1" s="1"/>
  <c r="I164" i="1"/>
  <c r="I163" i="1" s="1"/>
  <c r="G164" i="1"/>
  <c r="G163" i="1" s="1"/>
  <c r="I121" i="1"/>
  <c r="H122" i="1"/>
  <c r="H121" i="1" s="1"/>
  <c r="I122" i="1"/>
  <c r="G122" i="1"/>
  <c r="G121" i="1" s="1"/>
  <c r="H15" i="1"/>
  <c r="H14" i="1" s="1"/>
  <c r="I15" i="1"/>
  <c r="I14" i="1" s="1"/>
  <c r="G15" i="1"/>
  <c r="G14" i="1" s="1"/>
  <c r="H90" i="1" l="1"/>
  <c r="H89" i="1" s="1"/>
  <c r="I90" i="1"/>
  <c r="I89" i="1" s="1"/>
  <c r="G90" i="1"/>
  <c r="G89" i="1" s="1"/>
  <c r="H339" i="1" l="1"/>
  <c r="H338" i="1" s="1"/>
  <c r="I339" i="1"/>
  <c r="I338" i="1" s="1"/>
  <c r="G339" i="1"/>
  <c r="G338" i="1" s="1"/>
  <c r="H460" i="1" l="1"/>
  <c r="H459" i="1" s="1"/>
  <c r="I460" i="1"/>
  <c r="I459" i="1" s="1"/>
  <c r="G460" i="1"/>
  <c r="G459" i="1" s="1"/>
  <c r="H327" i="1"/>
  <c r="I327" i="1"/>
  <c r="G327" i="1"/>
  <c r="G324" i="1" s="1"/>
  <c r="H262" i="1"/>
  <c r="H261" i="1" s="1"/>
  <c r="I262" i="1"/>
  <c r="I261" i="1" s="1"/>
  <c r="G262" i="1"/>
  <c r="G261" i="1" s="1"/>
  <c r="H181" i="1"/>
  <c r="H180" i="1" s="1"/>
  <c r="I181" i="1"/>
  <c r="I180" i="1" s="1"/>
  <c r="G181" i="1"/>
  <c r="G180" i="1" s="1"/>
  <c r="H161" i="1"/>
  <c r="I161" i="1"/>
  <c r="G161" i="1"/>
  <c r="H43" i="1"/>
  <c r="H42" i="1" s="1"/>
  <c r="I43" i="1"/>
  <c r="I42" i="1" s="1"/>
  <c r="G43" i="1"/>
  <c r="G42" i="1" s="1"/>
  <c r="H127" i="1" l="1"/>
  <c r="H126" i="1" s="1"/>
  <c r="H125" i="1" s="1"/>
  <c r="I127" i="1"/>
  <c r="I126" i="1" s="1"/>
  <c r="I125" i="1" s="1"/>
  <c r="G127" i="1"/>
  <c r="G126" i="1" s="1"/>
  <c r="G125" i="1" s="1"/>
  <c r="H457" i="1" l="1"/>
  <c r="H456" i="1" s="1"/>
  <c r="I457" i="1"/>
  <c r="I456" i="1" s="1"/>
  <c r="G457" i="1"/>
  <c r="G456" i="1" s="1"/>
  <c r="H411" i="1" l="1"/>
  <c r="H410" i="1" s="1"/>
  <c r="I411" i="1"/>
  <c r="I410" i="1" s="1"/>
  <c r="G411" i="1"/>
  <c r="G410" i="1" s="1"/>
  <c r="H408" i="1"/>
  <c r="H407" i="1" s="1"/>
  <c r="I408" i="1"/>
  <c r="I407" i="1" s="1"/>
  <c r="G408" i="1"/>
  <c r="G407" i="1" s="1"/>
  <c r="H373" i="1" l="1"/>
  <c r="H372" i="1" s="1"/>
  <c r="I373" i="1"/>
  <c r="I372" i="1" s="1"/>
  <c r="G373" i="1"/>
  <c r="G372" i="1" s="1"/>
  <c r="H360" i="1"/>
  <c r="H359" i="1" s="1"/>
  <c r="I360" i="1"/>
  <c r="I359" i="1" s="1"/>
  <c r="G360" i="1"/>
  <c r="G359" i="1" s="1"/>
  <c r="H322" i="1"/>
  <c r="H321" i="1" s="1"/>
  <c r="I322" i="1"/>
  <c r="I321" i="1" s="1"/>
  <c r="G322" i="1"/>
  <c r="G321" i="1" s="1"/>
  <c r="H300" i="1" l="1"/>
  <c r="H299" i="1" s="1"/>
  <c r="I300" i="1"/>
  <c r="I299" i="1" s="1"/>
  <c r="G300" i="1"/>
  <c r="G299" i="1" s="1"/>
  <c r="H86" i="1" l="1"/>
  <c r="H85" i="1" s="1"/>
  <c r="I86" i="1"/>
  <c r="I85" i="1" s="1"/>
  <c r="G86" i="1"/>
  <c r="G85" i="1" s="1"/>
  <c r="H438" i="1" l="1"/>
  <c r="H437" i="1" s="1"/>
  <c r="I438" i="1"/>
  <c r="I437" i="1" s="1"/>
  <c r="G438" i="1"/>
  <c r="G437" i="1" s="1"/>
  <c r="H40" i="1" l="1"/>
  <c r="H39" i="1" s="1"/>
  <c r="I40" i="1"/>
  <c r="I39" i="1" s="1"/>
  <c r="G40" i="1"/>
  <c r="G39" i="1" s="1"/>
  <c r="H70" i="1"/>
  <c r="H69" i="1" s="1"/>
  <c r="I70" i="1"/>
  <c r="I69" i="1" s="1"/>
  <c r="G70" i="1"/>
  <c r="G69" i="1" s="1"/>
  <c r="H66" i="1"/>
  <c r="H65" i="1" s="1"/>
  <c r="I66" i="1"/>
  <c r="I65" i="1" s="1"/>
  <c r="G66" i="1"/>
  <c r="G65" i="1" s="1"/>
  <c r="H62" i="1"/>
  <c r="H61" i="1" s="1"/>
  <c r="I62" i="1"/>
  <c r="I61" i="1" s="1"/>
  <c r="G62" i="1"/>
  <c r="G61" i="1" s="1"/>
  <c r="H363" i="1" l="1"/>
  <c r="H362" i="1" s="1"/>
  <c r="I363" i="1"/>
  <c r="I362" i="1" s="1"/>
  <c r="G363" i="1"/>
  <c r="G362" i="1" s="1"/>
  <c r="H343" i="1" l="1"/>
  <c r="H342" i="1" s="1"/>
  <c r="I343" i="1"/>
  <c r="I342" i="1" s="1"/>
  <c r="G343" i="1"/>
  <c r="G342" i="1" s="1"/>
  <c r="H101" i="1" l="1"/>
  <c r="H100" i="1" s="1"/>
  <c r="I101" i="1"/>
  <c r="I100" i="1" s="1"/>
  <c r="G101" i="1"/>
  <c r="G100" i="1" s="1"/>
  <c r="H247" i="1" l="1"/>
  <c r="H234" i="1"/>
  <c r="I234" i="1"/>
  <c r="G234" i="1"/>
  <c r="H470" i="1" l="1"/>
  <c r="H469" i="1" s="1"/>
  <c r="I470" i="1"/>
  <c r="I469" i="1" s="1"/>
  <c r="G470" i="1"/>
  <c r="G469" i="1" s="1"/>
  <c r="H467" i="1"/>
  <c r="H466" i="1" s="1"/>
  <c r="I467" i="1"/>
  <c r="I466" i="1" s="1"/>
  <c r="G467" i="1"/>
  <c r="G466" i="1" s="1"/>
  <c r="H265" i="1"/>
  <c r="H264" i="1" s="1"/>
  <c r="I265" i="1"/>
  <c r="I264" i="1" s="1"/>
  <c r="G265" i="1"/>
  <c r="G264" i="1" s="1"/>
  <c r="H447" i="1" l="1"/>
  <c r="H446" i="1" s="1"/>
  <c r="I447" i="1"/>
  <c r="I446" i="1" s="1"/>
  <c r="G447" i="1"/>
  <c r="G446" i="1" s="1"/>
  <c r="I336" i="1" l="1"/>
  <c r="I335" i="1" s="1"/>
  <c r="H336" i="1"/>
  <c r="H335" i="1" s="1"/>
  <c r="G336" i="1"/>
  <c r="G335" i="1" s="1"/>
  <c r="I317" i="1" l="1"/>
  <c r="I316" i="1" s="1"/>
  <c r="I312" i="1" s="1"/>
  <c r="H317" i="1"/>
  <c r="H316" i="1" s="1"/>
  <c r="H312" i="1" s="1"/>
  <c r="G317" i="1"/>
  <c r="G316" i="1" s="1"/>
  <c r="H433" i="1"/>
  <c r="I433" i="1"/>
  <c r="G433" i="1"/>
  <c r="H354" i="1"/>
  <c r="I354" i="1"/>
  <c r="G354" i="1"/>
  <c r="I131" i="1" l="1"/>
  <c r="I130" i="1" s="1"/>
  <c r="I129" i="1" s="1"/>
  <c r="I124" i="1" s="1"/>
  <c r="H131" i="1"/>
  <c r="H130" i="1" s="1"/>
  <c r="H129" i="1" s="1"/>
  <c r="H124" i="1" s="1"/>
  <c r="G131" i="1"/>
  <c r="G130" i="1" s="1"/>
  <c r="G129" i="1" s="1"/>
  <c r="G124" i="1" s="1"/>
  <c r="I136" i="1"/>
  <c r="I135" i="1" s="1"/>
  <c r="I134" i="1" s="1"/>
  <c r="I133" i="1" s="1"/>
  <c r="H136" i="1"/>
  <c r="H135" i="1" s="1"/>
  <c r="H134" i="1" s="1"/>
  <c r="H133" i="1" s="1"/>
  <c r="G136" i="1"/>
  <c r="G135" i="1" s="1"/>
  <c r="G134" i="1" s="1"/>
  <c r="G133" i="1" s="1"/>
  <c r="I368" i="1" l="1"/>
  <c r="I367" i="1" s="1"/>
  <c r="I366" i="1" s="1"/>
  <c r="I365" i="1" s="1"/>
  <c r="H368" i="1"/>
  <c r="H367" i="1" s="1"/>
  <c r="H366" i="1" s="1"/>
  <c r="H365" i="1" s="1"/>
  <c r="G368" i="1"/>
  <c r="G367" i="1" s="1"/>
  <c r="G366" i="1" s="1"/>
  <c r="G365" i="1" s="1"/>
  <c r="H210" i="1" l="1"/>
  <c r="I210" i="1"/>
  <c r="G210" i="1"/>
  <c r="H208" i="1"/>
  <c r="I208" i="1"/>
  <c r="G208" i="1"/>
  <c r="G207" i="1" l="1"/>
  <c r="I207" i="1"/>
  <c r="H207" i="1"/>
  <c r="H464" i="1" l="1"/>
  <c r="H463" i="1" s="1"/>
  <c r="H462" i="1" s="1"/>
  <c r="I464" i="1"/>
  <c r="I463" i="1" s="1"/>
  <c r="I462" i="1" s="1"/>
  <c r="G464" i="1"/>
  <c r="G463" i="1" s="1"/>
  <c r="G462" i="1" s="1"/>
  <c r="H115" i="1"/>
  <c r="H114" i="1" s="1"/>
  <c r="I115" i="1"/>
  <c r="I114" i="1" s="1"/>
  <c r="G115" i="1"/>
  <c r="G114" i="1" s="1"/>
  <c r="H118" i="1"/>
  <c r="H117" i="1" s="1"/>
  <c r="I118" i="1"/>
  <c r="I117" i="1" s="1"/>
  <c r="G118" i="1"/>
  <c r="G117" i="1" s="1"/>
  <c r="H349" i="1" l="1"/>
  <c r="H348" i="1" s="1"/>
  <c r="I349" i="1"/>
  <c r="I348" i="1" s="1"/>
  <c r="G349" i="1"/>
  <c r="G348" i="1" s="1"/>
  <c r="H310" i="1"/>
  <c r="H309" i="1" s="1"/>
  <c r="I310" i="1"/>
  <c r="I309" i="1" s="1"/>
  <c r="G310" i="1"/>
  <c r="G309" i="1" s="1"/>
  <c r="I205" i="1" l="1"/>
  <c r="H205" i="1"/>
  <c r="G205" i="1"/>
  <c r="I203" i="1"/>
  <c r="H203" i="1"/>
  <c r="G203" i="1"/>
  <c r="H202" i="1" l="1"/>
  <c r="G202" i="1"/>
  <c r="I202" i="1"/>
  <c r="I200" i="1"/>
  <c r="I199" i="1" s="1"/>
  <c r="H200" i="1"/>
  <c r="H199" i="1" s="1"/>
  <c r="G200" i="1"/>
  <c r="G199" i="1" s="1"/>
  <c r="I192" i="1"/>
  <c r="H192" i="1"/>
  <c r="G192" i="1"/>
  <c r="I190" i="1"/>
  <c r="H190" i="1"/>
  <c r="G190" i="1"/>
  <c r="G189" i="1" l="1"/>
  <c r="I189" i="1"/>
  <c r="H189" i="1"/>
  <c r="G429" i="1" l="1"/>
  <c r="G428" i="1" s="1"/>
  <c r="H429" i="1"/>
  <c r="H428" i="1" s="1"/>
  <c r="I429" i="1"/>
  <c r="I428" i="1" s="1"/>
  <c r="I442" i="1"/>
  <c r="I441" i="1" s="1"/>
  <c r="I440" i="1" s="1"/>
  <c r="H442" i="1"/>
  <c r="H441" i="1" s="1"/>
  <c r="H440" i="1" s="1"/>
  <c r="G442" i="1"/>
  <c r="G441" i="1" s="1"/>
  <c r="G440" i="1" s="1"/>
  <c r="I215" i="1"/>
  <c r="H215" i="1"/>
  <c r="G215" i="1"/>
  <c r="I213" i="1"/>
  <c r="H213" i="1"/>
  <c r="G213" i="1"/>
  <c r="I197" i="1"/>
  <c r="H197" i="1"/>
  <c r="G197" i="1"/>
  <c r="I195" i="1"/>
  <c r="H195" i="1"/>
  <c r="G195" i="1"/>
  <c r="I212" i="1" l="1"/>
  <c r="G212" i="1"/>
  <c r="H212" i="1"/>
  <c r="G194" i="1"/>
  <c r="I194" i="1"/>
  <c r="H194" i="1"/>
  <c r="H352" i="1"/>
  <c r="H351" i="1" s="1"/>
  <c r="I352" i="1"/>
  <c r="I351" i="1" s="1"/>
  <c r="H57" i="1"/>
  <c r="I57" i="1"/>
  <c r="G57" i="1"/>
  <c r="I253" i="1" l="1"/>
  <c r="I252" i="1" s="1"/>
  <c r="H253" i="1"/>
  <c r="H252" i="1" s="1"/>
  <c r="G253" i="1"/>
  <c r="G252" i="1" s="1"/>
  <c r="H478" i="1" l="1"/>
  <c r="I478" i="1"/>
  <c r="G478" i="1"/>
  <c r="H476" i="1"/>
  <c r="I476" i="1"/>
  <c r="G476" i="1"/>
  <c r="H454" i="1"/>
  <c r="H453" i="1" s="1"/>
  <c r="H452" i="1" s="1"/>
  <c r="I454" i="1"/>
  <c r="I453" i="1" s="1"/>
  <c r="I452" i="1" s="1"/>
  <c r="G454" i="1"/>
  <c r="G453" i="1" s="1"/>
  <c r="G452" i="1" s="1"/>
  <c r="H450" i="1"/>
  <c r="H449" i="1" s="1"/>
  <c r="H445" i="1" s="1"/>
  <c r="I450" i="1"/>
  <c r="I449" i="1" s="1"/>
  <c r="I445" i="1" s="1"/>
  <c r="G450" i="1"/>
  <c r="G449" i="1" s="1"/>
  <c r="G445" i="1" s="1"/>
  <c r="H435" i="1"/>
  <c r="H432" i="1" s="1"/>
  <c r="I435" i="1"/>
  <c r="I432" i="1" s="1"/>
  <c r="G435" i="1"/>
  <c r="G432" i="1" s="1"/>
  <c r="G444" i="1" l="1"/>
  <c r="H444" i="1"/>
  <c r="I444" i="1"/>
  <c r="H475" i="1"/>
  <c r="H474" i="1" s="1"/>
  <c r="H473" i="1" s="1"/>
  <c r="H472" i="1" s="1"/>
  <c r="I475" i="1"/>
  <c r="I474" i="1" s="1"/>
  <c r="I473" i="1" s="1"/>
  <c r="I472" i="1" s="1"/>
  <c r="G475" i="1"/>
  <c r="G474" i="1" s="1"/>
  <c r="G473" i="1" s="1"/>
  <c r="G472" i="1" s="1"/>
  <c r="H426" i="1"/>
  <c r="H425" i="1" s="1"/>
  <c r="H424" i="1" s="1"/>
  <c r="I426" i="1"/>
  <c r="I425" i="1" s="1"/>
  <c r="I424" i="1" s="1"/>
  <c r="G426" i="1"/>
  <c r="G425" i="1" s="1"/>
  <c r="G424" i="1" s="1"/>
  <c r="H422" i="1"/>
  <c r="H421" i="1" s="1"/>
  <c r="H420" i="1" s="1"/>
  <c r="I422" i="1"/>
  <c r="I421" i="1" s="1"/>
  <c r="I420" i="1" s="1"/>
  <c r="G422" i="1"/>
  <c r="G421" i="1" s="1"/>
  <c r="G420" i="1" s="1"/>
  <c r="H415" i="1"/>
  <c r="I415" i="1"/>
  <c r="G415" i="1"/>
  <c r="H417" i="1"/>
  <c r="I417" i="1"/>
  <c r="G417" i="1"/>
  <c r="G414" i="1" l="1"/>
  <c r="G413" i="1" s="1"/>
  <c r="I414" i="1"/>
  <c r="I413" i="1" s="1"/>
  <c r="H414" i="1"/>
  <c r="H413" i="1" s="1"/>
  <c r="G419" i="1"/>
  <c r="I419" i="1"/>
  <c r="H419" i="1"/>
  <c r="H405" i="1"/>
  <c r="H404" i="1" s="1"/>
  <c r="I405" i="1"/>
  <c r="I404" i="1" s="1"/>
  <c r="G405" i="1"/>
  <c r="G404" i="1" s="1"/>
  <c r="H402" i="1"/>
  <c r="H401" i="1" s="1"/>
  <c r="I402" i="1"/>
  <c r="I401" i="1" s="1"/>
  <c r="G402" i="1"/>
  <c r="G401" i="1" s="1"/>
  <c r="H399" i="1"/>
  <c r="H398" i="1" s="1"/>
  <c r="I399" i="1"/>
  <c r="I398" i="1" s="1"/>
  <c r="G399" i="1"/>
  <c r="G398" i="1" s="1"/>
  <c r="H396" i="1"/>
  <c r="H395" i="1" s="1"/>
  <c r="I396" i="1"/>
  <c r="I395" i="1" s="1"/>
  <c r="G396" i="1"/>
  <c r="G395" i="1" s="1"/>
  <c r="H393" i="1"/>
  <c r="H392" i="1" s="1"/>
  <c r="I393" i="1"/>
  <c r="I392" i="1" s="1"/>
  <c r="G393" i="1"/>
  <c r="G392" i="1" s="1"/>
  <c r="H388" i="1"/>
  <c r="I388" i="1"/>
  <c r="G388" i="1"/>
  <c r="H386" i="1"/>
  <c r="I386" i="1"/>
  <c r="G386" i="1"/>
  <c r="H384" i="1"/>
  <c r="I384" i="1"/>
  <c r="G384" i="1"/>
  <c r="H380" i="1"/>
  <c r="H379" i="1" s="1"/>
  <c r="H378" i="1" s="1"/>
  <c r="I380" i="1"/>
  <c r="I379" i="1" s="1"/>
  <c r="I378" i="1" s="1"/>
  <c r="G380" i="1"/>
  <c r="G379" i="1" s="1"/>
  <c r="G378" i="1" s="1"/>
  <c r="G391" i="1" l="1"/>
  <c r="G390" i="1" s="1"/>
  <c r="I391" i="1"/>
  <c r="I390" i="1" s="1"/>
  <c r="H391" i="1"/>
  <c r="H390" i="1" s="1"/>
  <c r="H383" i="1"/>
  <c r="H382" i="1" s="1"/>
  <c r="I383" i="1"/>
  <c r="I382" i="1" s="1"/>
  <c r="G383" i="1"/>
  <c r="G382" i="1" s="1"/>
  <c r="H376" i="1"/>
  <c r="H375" i="1" s="1"/>
  <c r="H371" i="1" s="1"/>
  <c r="I376" i="1"/>
  <c r="I375" i="1" s="1"/>
  <c r="I371" i="1" s="1"/>
  <c r="G376" i="1"/>
  <c r="G375" i="1" s="1"/>
  <c r="G371" i="1" s="1"/>
  <c r="I370" i="1" l="1"/>
  <c r="G370" i="1"/>
  <c r="H370" i="1"/>
  <c r="H357" i="1"/>
  <c r="H356" i="1" s="1"/>
  <c r="I357" i="1"/>
  <c r="I356" i="1" s="1"/>
  <c r="G357" i="1"/>
  <c r="G356" i="1" s="1"/>
  <c r="G352" i="1"/>
  <c r="G351" i="1" s="1"/>
  <c r="H330" i="1"/>
  <c r="H329" i="1" s="1"/>
  <c r="I330" i="1"/>
  <c r="I329" i="1" s="1"/>
  <c r="G330" i="1"/>
  <c r="G329" i="1" s="1"/>
  <c r="H297" i="1"/>
  <c r="H296" i="1" s="1"/>
  <c r="I297" i="1"/>
  <c r="I296" i="1" s="1"/>
  <c r="G297" i="1"/>
  <c r="G296" i="1" s="1"/>
  <c r="H294" i="1"/>
  <c r="H293" i="1" s="1"/>
  <c r="I294" i="1"/>
  <c r="I293" i="1" s="1"/>
  <c r="G294" i="1"/>
  <c r="G293" i="1" s="1"/>
  <c r="H290" i="1"/>
  <c r="H289" i="1" s="1"/>
  <c r="H288" i="1" s="1"/>
  <c r="I290" i="1"/>
  <c r="I289" i="1" s="1"/>
  <c r="I288" i="1" s="1"/>
  <c r="G290" i="1"/>
  <c r="G289" i="1" s="1"/>
  <c r="G288" i="1" s="1"/>
  <c r="H285" i="1"/>
  <c r="H284" i="1" s="1"/>
  <c r="I285" i="1"/>
  <c r="I284" i="1" s="1"/>
  <c r="G285" i="1"/>
  <c r="G284" i="1" s="1"/>
  <c r="H282" i="1"/>
  <c r="H281" i="1" s="1"/>
  <c r="I282" i="1"/>
  <c r="I281" i="1" s="1"/>
  <c r="G282" i="1"/>
  <c r="G281" i="1" s="1"/>
  <c r="H279" i="1"/>
  <c r="I279" i="1"/>
  <c r="G279" i="1"/>
  <c r="H277" i="1"/>
  <c r="I277" i="1"/>
  <c r="G277" i="1"/>
  <c r="H272" i="1"/>
  <c r="I272" i="1"/>
  <c r="G272" i="1"/>
  <c r="H250" i="1"/>
  <c r="H249" i="1" s="1"/>
  <c r="I250" i="1"/>
  <c r="I249" i="1" s="1"/>
  <c r="G250" i="1"/>
  <c r="G249" i="1" s="1"/>
  <c r="I247" i="1"/>
  <c r="G247" i="1"/>
  <c r="H245" i="1"/>
  <c r="I245" i="1"/>
  <c r="G245" i="1"/>
  <c r="H243" i="1"/>
  <c r="I243" i="1"/>
  <c r="G243" i="1"/>
  <c r="H240" i="1"/>
  <c r="H239" i="1" s="1"/>
  <c r="I240" i="1"/>
  <c r="I239" i="1" s="1"/>
  <c r="G240" i="1"/>
  <c r="G239" i="1" s="1"/>
  <c r="H232" i="1"/>
  <c r="H231" i="1" s="1"/>
  <c r="H230" i="1" s="1"/>
  <c r="I232" i="1"/>
  <c r="I231" i="1" s="1"/>
  <c r="I230" i="1" s="1"/>
  <c r="G232" i="1"/>
  <c r="G231" i="1" s="1"/>
  <c r="G230" i="1" s="1"/>
  <c r="H225" i="1"/>
  <c r="I225" i="1"/>
  <c r="G225" i="1"/>
  <c r="H218" i="1"/>
  <c r="H217" i="1" s="1"/>
  <c r="I218" i="1"/>
  <c r="I217" i="1" s="1"/>
  <c r="G218" i="1"/>
  <c r="G217" i="1" s="1"/>
  <c r="I292" i="1" l="1"/>
  <c r="G292" i="1"/>
  <c r="H292" i="1"/>
  <c r="H276" i="1"/>
  <c r="H275" i="1" s="1"/>
  <c r="H274" i="1" s="1"/>
  <c r="G276" i="1"/>
  <c r="G275" i="1" s="1"/>
  <c r="G274" i="1" s="1"/>
  <c r="I276" i="1"/>
  <c r="I275" i="1" s="1"/>
  <c r="I274" i="1" s="1"/>
  <c r="I346" i="1"/>
  <c r="G346" i="1"/>
  <c r="H346" i="1"/>
  <c r="G304" i="1"/>
  <c r="G303" i="1" s="1"/>
  <c r="G259" i="1"/>
  <c r="G258" i="1" s="1"/>
  <c r="I259" i="1"/>
  <c r="I258" i="1" s="1"/>
  <c r="I238" i="1" s="1"/>
  <c r="H304" i="1"/>
  <c r="H303" i="1" s="1"/>
  <c r="H307" i="1"/>
  <c r="H306" i="1" s="1"/>
  <c r="G270" i="1"/>
  <c r="G269" i="1" s="1"/>
  <c r="G268" i="1" s="1"/>
  <c r="G267" i="1" s="1"/>
  <c r="H259" i="1"/>
  <c r="H258" i="1" s="1"/>
  <c r="H238" i="1" s="1"/>
  <c r="I304" i="1"/>
  <c r="I303" i="1" s="1"/>
  <c r="G307" i="1"/>
  <c r="G306" i="1" s="1"/>
  <c r="I307" i="1"/>
  <c r="I306" i="1" s="1"/>
  <c r="I270" i="1"/>
  <c r="I269" i="1" s="1"/>
  <c r="I268" i="1" s="1"/>
  <c r="I267" i="1" s="1"/>
  <c r="H270" i="1"/>
  <c r="H269" i="1" s="1"/>
  <c r="H268" i="1" s="1"/>
  <c r="H267" i="1" s="1"/>
  <c r="H223" i="1"/>
  <c r="I223" i="1"/>
  <c r="G223" i="1"/>
  <c r="G242" i="1"/>
  <c r="H242" i="1"/>
  <c r="I242" i="1"/>
  <c r="I221" i="1"/>
  <c r="H221" i="1"/>
  <c r="G221" i="1"/>
  <c r="H184" i="1"/>
  <c r="H183" i="1" s="1"/>
  <c r="I184" i="1"/>
  <c r="I183" i="1" s="1"/>
  <c r="G184" i="1"/>
  <c r="G183" i="1" s="1"/>
  <c r="H178" i="1"/>
  <c r="H177" i="1" s="1"/>
  <c r="I178" i="1"/>
  <c r="I177" i="1" s="1"/>
  <c r="G178" i="1"/>
  <c r="G177" i="1" s="1"/>
  <c r="G176" i="1" s="1"/>
  <c r="H173" i="1"/>
  <c r="H172" i="1" s="1"/>
  <c r="H171" i="1" s="1"/>
  <c r="I173" i="1"/>
  <c r="I172" i="1" s="1"/>
  <c r="I171" i="1" s="1"/>
  <c r="G173" i="1"/>
  <c r="G172" i="1" s="1"/>
  <c r="G171" i="1" s="1"/>
  <c r="H169" i="1"/>
  <c r="H168" i="1" s="1"/>
  <c r="H167" i="1" s="1"/>
  <c r="I169" i="1"/>
  <c r="I168" i="1" s="1"/>
  <c r="I167" i="1" s="1"/>
  <c r="G169" i="1"/>
  <c r="G168" i="1" s="1"/>
  <c r="G167" i="1" s="1"/>
  <c r="H156" i="1"/>
  <c r="H155" i="1" s="1"/>
  <c r="I156" i="1"/>
  <c r="I155" i="1" s="1"/>
  <c r="G156" i="1"/>
  <c r="G155" i="1" s="1"/>
  <c r="H153" i="1"/>
  <c r="I153" i="1"/>
  <c r="G153" i="1"/>
  <c r="H151" i="1"/>
  <c r="I151" i="1"/>
  <c r="G151" i="1"/>
  <c r="H145" i="1"/>
  <c r="H144" i="1" s="1"/>
  <c r="I145" i="1"/>
  <c r="I144" i="1" s="1"/>
  <c r="G145" i="1"/>
  <c r="G144" i="1" s="1"/>
  <c r="H142" i="1"/>
  <c r="H141" i="1" s="1"/>
  <c r="I142" i="1"/>
  <c r="I141" i="1" s="1"/>
  <c r="G142" i="1"/>
  <c r="G141" i="1" s="1"/>
  <c r="H112" i="1"/>
  <c r="I112" i="1"/>
  <c r="G112" i="1"/>
  <c r="H110" i="1"/>
  <c r="I110" i="1"/>
  <c r="G110" i="1"/>
  <c r="H107" i="1"/>
  <c r="I107" i="1"/>
  <c r="G107" i="1"/>
  <c r="H105" i="1"/>
  <c r="I105" i="1"/>
  <c r="G105" i="1"/>
  <c r="H98" i="1"/>
  <c r="H97" i="1" s="1"/>
  <c r="H96" i="1" s="1"/>
  <c r="I98" i="1"/>
  <c r="I97" i="1" s="1"/>
  <c r="I96" i="1" s="1"/>
  <c r="G98" i="1"/>
  <c r="G97" i="1" s="1"/>
  <c r="G96" i="1" s="1"/>
  <c r="I176" i="1" l="1"/>
  <c r="I175" i="1" s="1"/>
  <c r="H176" i="1"/>
  <c r="H175" i="1" s="1"/>
  <c r="H220" i="1"/>
  <c r="H188" i="1" s="1"/>
  <c r="I345" i="1"/>
  <c r="I341" i="1" s="1"/>
  <c r="H345" i="1"/>
  <c r="H341" i="1" s="1"/>
  <c r="G345" i="1"/>
  <c r="G341" i="1" s="1"/>
  <c r="G220" i="1"/>
  <c r="G188" i="1" s="1"/>
  <c r="I220" i="1"/>
  <c r="I188" i="1" s="1"/>
  <c r="G109" i="1"/>
  <c r="I109" i="1"/>
  <c r="H109" i="1"/>
  <c r="I302" i="1"/>
  <c r="I287" i="1" s="1"/>
  <c r="G302" i="1"/>
  <c r="G287" i="1" s="1"/>
  <c r="H302" i="1"/>
  <c r="H287" i="1" s="1"/>
  <c r="H140" i="1"/>
  <c r="H139" i="1" s="1"/>
  <c r="H138" i="1" s="1"/>
  <c r="G150" i="1"/>
  <c r="H166" i="1"/>
  <c r="G175" i="1"/>
  <c r="H159" i="1"/>
  <c r="H158" i="1" s="1"/>
  <c r="G166" i="1"/>
  <c r="G140" i="1"/>
  <c r="G139" i="1" s="1"/>
  <c r="G138" i="1" s="1"/>
  <c r="I166" i="1"/>
  <c r="G159" i="1"/>
  <c r="G158" i="1" s="1"/>
  <c r="I159" i="1"/>
  <c r="I158" i="1" s="1"/>
  <c r="I140" i="1"/>
  <c r="I139" i="1" s="1"/>
  <c r="I138" i="1" s="1"/>
  <c r="H150" i="1"/>
  <c r="I150" i="1"/>
  <c r="I149" i="1" s="1"/>
  <c r="I104" i="1"/>
  <c r="I103" i="1" s="1"/>
  <c r="H104" i="1"/>
  <c r="H103" i="1" s="1"/>
  <c r="G104" i="1"/>
  <c r="G103" i="1" s="1"/>
  <c r="G149" i="1" l="1"/>
  <c r="G148" i="1" s="1"/>
  <c r="G147" i="1" s="1"/>
  <c r="H149" i="1"/>
  <c r="H148" i="1" s="1"/>
  <c r="H147" i="1" s="1"/>
  <c r="I187" i="1"/>
  <c r="G187" i="1"/>
  <c r="H187" i="1"/>
  <c r="I148" i="1"/>
  <c r="I147" i="1" s="1"/>
  <c r="H319" i="1"/>
  <c r="I319" i="1"/>
  <c r="G319" i="1"/>
  <c r="H54" i="1"/>
  <c r="H53" i="1" s="1"/>
  <c r="I54" i="1"/>
  <c r="I53" i="1" s="1"/>
  <c r="G54" i="1"/>
  <c r="G53" i="1" s="1"/>
  <c r="H28" i="1"/>
  <c r="H27" i="1" s="1"/>
  <c r="I28" i="1"/>
  <c r="I27" i="1" s="1"/>
  <c r="G28" i="1"/>
  <c r="G27" i="1" s="1"/>
  <c r="H186" i="1" l="1"/>
  <c r="I186" i="1"/>
  <c r="G186" i="1"/>
  <c r="I82" i="1"/>
  <c r="I81" i="1" s="1"/>
  <c r="G46" i="1"/>
  <c r="G45" i="1" s="1"/>
  <c r="G56" i="1"/>
  <c r="I93" i="1"/>
  <c r="I92" i="1" s="1"/>
  <c r="H93" i="1"/>
  <c r="H92" i="1" s="1"/>
  <c r="G93" i="1"/>
  <c r="G92" i="1" s="1"/>
  <c r="H34" i="1"/>
  <c r="H33" i="1" s="1"/>
  <c r="H32" i="1" s="1"/>
  <c r="H31" i="1" s="1"/>
  <c r="I46" i="1"/>
  <c r="I45" i="1" s="1"/>
  <c r="H74" i="1"/>
  <c r="H73" i="1" s="1"/>
  <c r="H82" i="1"/>
  <c r="H81" i="1" s="1"/>
  <c r="G82" i="1"/>
  <c r="G81" i="1" s="1"/>
  <c r="I74" i="1"/>
  <c r="I73" i="1" s="1"/>
  <c r="H46" i="1"/>
  <c r="H45" i="1" s="1"/>
  <c r="I34" i="1"/>
  <c r="I33" i="1" s="1"/>
  <c r="I32" i="1" s="1"/>
  <c r="I31" i="1" s="1"/>
  <c r="I56" i="1"/>
  <c r="H56" i="1"/>
  <c r="I78" i="1"/>
  <c r="I77" i="1" s="1"/>
  <c r="H78" i="1"/>
  <c r="H77" i="1" s="1"/>
  <c r="G78" i="1"/>
  <c r="G77" i="1" s="1"/>
  <c r="G74" i="1"/>
  <c r="G73" i="1" s="1"/>
  <c r="I50" i="1"/>
  <c r="I49" i="1" s="1"/>
  <c r="H50" i="1"/>
  <c r="H49" i="1" s="1"/>
  <c r="G50" i="1"/>
  <c r="G49" i="1" s="1"/>
  <c r="G34" i="1"/>
  <c r="G33" i="1" s="1"/>
  <c r="G32" i="1" s="1"/>
  <c r="G31" i="1" s="1"/>
  <c r="H25" i="1"/>
  <c r="I25" i="1"/>
  <c r="G25" i="1"/>
  <c r="H23" i="1"/>
  <c r="I23" i="1"/>
  <c r="G23" i="1"/>
  <c r="H19" i="1"/>
  <c r="H18" i="1" s="1"/>
  <c r="H17" i="1" s="1"/>
  <c r="I19" i="1"/>
  <c r="I18" i="1" s="1"/>
  <c r="I17" i="1" s="1"/>
  <c r="G19" i="1"/>
  <c r="G18" i="1" s="1"/>
  <c r="G17" i="1" s="1"/>
  <c r="H12" i="1"/>
  <c r="I12" i="1"/>
  <c r="G12" i="1"/>
  <c r="H10" i="1"/>
  <c r="I10" i="1"/>
  <c r="G10" i="1"/>
  <c r="G38" i="1" l="1"/>
  <c r="H38" i="1"/>
  <c r="H60" i="1"/>
  <c r="G60" i="1"/>
  <c r="I60" i="1"/>
  <c r="I38" i="1"/>
  <c r="G22" i="1"/>
  <c r="G21" i="1" s="1"/>
  <c r="I22" i="1"/>
  <c r="I21" i="1" s="1"/>
  <c r="H22" i="1"/>
  <c r="H21" i="1" s="1"/>
  <c r="I9" i="1"/>
  <c r="I8" i="1" s="1"/>
  <c r="H9" i="1"/>
  <c r="H8" i="1" s="1"/>
  <c r="G9" i="1"/>
  <c r="G8" i="1" s="1"/>
  <c r="I37" i="1" l="1"/>
  <c r="I30" i="1" s="1"/>
  <c r="H37" i="1"/>
  <c r="H30" i="1" s="1"/>
  <c r="G37" i="1"/>
  <c r="G30" i="1" s="1"/>
  <c r="G7" i="1"/>
  <c r="G6" i="1" s="1"/>
  <c r="I7" i="1"/>
  <c r="I6" i="1" s="1"/>
  <c r="H7" i="1"/>
  <c r="H6" i="1" s="1"/>
  <c r="I480" i="1" l="1"/>
  <c r="H480" i="1"/>
  <c r="G480" i="1"/>
</calcChain>
</file>

<file path=xl/sharedStrings.xml><?xml version="1.0" encoding="utf-8"?>
<sst xmlns="http://schemas.openxmlformats.org/spreadsheetml/2006/main" count="4227" uniqueCount="338">
  <si>
    <t/>
  </si>
  <si>
    <t>Наименование</t>
  </si>
  <si>
    <t>ГРБС</t>
  </si>
  <si>
    <t>Рз</t>
  </si>
  <si>
    <t>Пр</t>
  </si>
  <si>
    <t>ЦСР</t>
  </si>
  <si>
    <t>ВР</t>
  </si>
  <si>
    <t>1</t>
  </si>
  <si>
    <t>2</t>
  </si>
  <si>
    <t>3</t>
  </si>
  <si>
    <t>4</t>
  </si>
  <si>
    <t>5</t>
  </si>
  <si>
    <t>6</t>
  </si>
  <si>
    <t>8</t>
  </si>
  <si>
    <t>9</t>
  </si>
  <si>
    <t>Общегосударственные вопросы</t>
  </si>
  <si>
    <t>01</t>
  </si>
  <si>
    <t>ИТОГО:</t>
  </si>
  <si>
    <t>04</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</si>
  <si>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</si>
  <si>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</si>
  <si>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Руководство и управление в сфере установленных функций органов местного самоуправления</t>
  </si>
  <si>
    <t>100</t>
  </si>
  <si>
    <t>120</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</si>
  <si>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</si>
  <si>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</si>
  <si>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Иные бюджетные ассигнования</t>
  </si>
  <si>
    <t>Уплата налогов, сборов и иных платежей</t>
  </si>
  <si>
    <t>07</t>
  </si>
  <si>
    <t>Другие общегосударственные вопросы</t>
  </si>
  <si>
    <t>13</t>
  </si>
  <si>
    <t>Социальное обеспечение и иные выплаты населению</t>
  </si>
  <si>
    <t>Социальные выплаты гражданам, кроме публичных нормативных социальных выплат</t>
  </si>
  <si>
    <t>Многофункциональные центры предоставления государственных и муниципальных услуг</t>
  </si>
  <si>
    <t>Предоставление субсидий  бюджетным, автономным учреждениям и иным некоммерческим организациям</t>
  </si>
  <si>
    <t>Субсидии автономным учреждениям</t>
  </si>
  <si>
    <t>02</t>
  </si>
  <si>
    <t>03</t>
  </si>
  <si>
    <t>Национальная безопасность и правоохранительная деятельность</t>
  </si>
  <si>
    <t>09</t>
  </si>
  <si>
    <t>Расходы на выплаты персоналу казенных учреждений</t>
  </si>
  <si>
    <t>Национальная экономика</t>
  </si>
  <si>
    <t>Сельское хозяйство и рыболовство</t>
  </si>
  <si>
    <t>05</t>
  </si>
  <si>
    <t>200</t>
  </si>
  <si>
    <t>240</t>
  </si>
  <si>
    <t>Транспорт</t>
  </si>
  <si>
    <t>08</t>
  </si>
  <si>
    <t>Дорожное хозяйство (дорожные фонды)</t>
  </si>
  <si>
    <t>Другие вопросы в области национальной экономики</t>
  </si>
  <si>
    <t>12</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</si>
  <si>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</si>
  <si>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Мероприятия по землеустройству и землепользованию</t>
  </si>
  <si>
    <t>Жилищно-коммунальное хозяйство</t>
  </si>
  <si>
    <t>Жилищное хозяйство</t>
  </si>
  <si>
    <t>Коммунальное хозяйство</t>
  </si>
  <si>
    <t xml:space="preserve">Бюджетные инвестиции </t>
  </si>
  <si>
    <t>400</t>
  </si>
  <si>
    <t>410</t>
  </si>
  <si>
    <t>06</t>
  </si>
  <si>
    <t>800</t>
  </si>
  <si>
    <t>850</t>
  </si>
  <si>
    <t>Образование</t>
  </si>
  <si>
    <t>Дополнительное образование детей</t>
  </si>
  <si>
    <t>Субсидии бюджетным учреждениям</t>
  </si>
  <si>
    <t>Молодежная политика</t>
  </si>
  <si>
    <t>Другие вопросы в области образования</t>
  </si>
  <si>
    <t>Культура, кинематография</t>
  </si>
  <si>
    <t>Культура</t>
  </si>
  <si>
    <t>Библиотеки</t>
  </si>
  <si>
    <t xml:space="preserve">Субсидии бюджетным учреждениям </t>
  </si>
  <si>
    <t>600</t>
  </si>
  <si>
    <t>610</t>
  </si>
  <si>
    <t>Другие вопросы в области культуры, кинематографии</t>
  </si>
  <si>
    <t>Социальная политика</t>
  </si>
  <si>
    <t>10</t>
  </si>
  <si>
    <t>Пенсионное обеспечение</t>
  </si>
  <si>
    <t>Охрана семьи и детства</t>
  </si>
  <si>
    <t>Другие вопросы в области социальной политики</t>
  </si>
  <si>
    <t>Физическая культура и спорт</t>
  </si>
  <si>
    <t>11</t>
  </si>
  <si>
    <t>Физическая культура</t>
  </si>
  <si>
    <t>002</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</si>
  <si>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</si>
  <si>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</si>
  <si>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Резервные средства</t>
  </si>
  <si>
    <t>003</t>
  </si>
  <si>
    <t>Общеэкономические вопросы</t>
  </si>
  <si>
    <t xml:space="preserve">Субсидии автономным учреждениям </t>
  </si>
  <si>
    <t>Дошкольное образование</t>
  </si>
  <si>
    <t>Дошкольные образовательные организации</t>
  </si>
  <si>
    <t>Общеобразовательные организации</t>
  </si>
  <si>
    <t xml:space="preserve">003 </t>
  </si>
  <si>
    <t>Общее образование</t>
  </si>
  <si>
    <t xml:space="preserve">Субсидии бюджетным учреждениям  </t>
  </si>
  <si>
    <t>Премии и гранты</t>
  </si>
  <si>
    <t>Обеспечение сохранности жилых помещений, закрепленных за детьми-сиротами и детьми, оставшимися без попечения родителей</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</si>
  <si>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</si>
  <si>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Публичные нормативные социальные выплаты гражданам</t>
  </si>
  <si>
    <t>Функционирование законодательных (представительных) органов государственной власти и представительных органов муниципальных образований</t>
  </si>
  <si>
    <t>005</t>
  </si>
  <si>
    <t>Обеспечение деятельности главы местной администрации (исполнительно-распорядительного органа муниципального образования)</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</si>
  <si>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</si>
  <si>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</si>
  <si>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Эксплуатация и содержание имущества казны муниципального образования</t>
  </si>
  <si>
    <t>Оценка имущества, признание прав и регулирование отношений муниципальной собственности</t>
  </si>
  <si>
    <t>Членские взносы некоммерческим организациям</t>
  </si>
  <si>
    <t>620</t>
  </si>
  <si>
    <t>Единые дежурно-диспетчерские службы</t>
  </si>
  <si>
    <t>Уплата налогов, сборов и иных обязательных платежей</t>
  </si>
  <si>
    <t>Уплата взносов на капитальный ремонт многоквартирных домов за объекты муниципальной казны и имущества, закрепленного за органами местного самоуправления</t>
  </si>
  <si>
    <t xml:space="preserve">Организации дополнительного образования </t>
  </si>
  <si>
    <t>Мероприятия по работе с семьей, детьми и молодежью</t>
  </si>
  <si>
    <t>Учреждения, обеспечивающие деятельность органов местного самоуправления и муниципальных учреждений</t>
  </si>
  <si>
    <t>Дворцы и дома культуры, клубы, выставочные залы</t>
  </si>
  <si>
    <t>Мероприятия по охране, сохранению и популяризации культурного наследия</t>
  </si>
  <si>
    <t>Выплата муниципальных пенсий (доплат к государственным пенсиям)</t>
  </si>
  <si>
    <t>Резервный фонд местной администрации</t>
  </si>
  <si>
    <t>70 0 00 83030</t>
  </si>
  <si>
    <t xml:space="preserve">Организация временного трудоустройства несовершеннолетних граждан в возрасте от 14 до 18 лет </t>
  </si>
  <si>
    <t>70 0 00 80040</t>
  </si>
  <si>
    <t>Обеспечение деятельности руководителя контрольно-счетного органа муниципального образования и его заместителей</t>
  </si>
  <si>
    <t>70 0 00 80050</t>
  </si>
  <si>
    <t>Мероприятия по развитию физической культуры и спорта</t>
  </si>
  <si>
    <t>Организация и проведение олимпиад, выставок, конкурсов, конференций и других общественных мероприятий</t>
  </si>
  <si>
    <t xml:space="preserve">Компенсация транспортным организациям части потерь в доходах и (или) возмещение затрат, возникающих в результате регулирования тарифов на перевозку пассажиров пассажирским транспортом по муниципальным маршрутам регулярных перевозок </t>
  </si>
  <si>
    <t>Организация и проведение праздничных и других мероприятий по вопросам местного значения</t>
  </si>
  <si>
    <t>Условно утвержденные расходы</t>
  </si>
  <si>
    <t>70 0 00 80080</t>
  </si>
  <si>
    <t>Оповещение населения об опасности, возникающих при ведении военных действий и возникновении чрезвычайных ситуаций</t>
  </si>
  <si>
    <t>Массовый спорт</t>
  </si>
  <si>
    <t>Подготовка объектов жилищно-коммунального хозяйства к зиме</t>
  </si>
  <si>
    <t>Водное хозяйство</t>
  </si>
  <si>
    <t>Содержание, текущий и капитальный ремонт и обеспечение безопасности гидротехнических сооружений</t>
  </si>
  <si>
    <t>Иные закупки товаров, работ и услуг для обеспечения (государственных) муниципальных нужд</t>
  </si>
  <si>
    <t>Мероприятия в сфере коммунального хозяйства</t>
  </si>
  <si>
    <t xml:space="preserve">05 </t>
  </si>
  <si>
    <t>300</t>
  </si>
  <si>
    <t>320</t>
  </si>
  <si>
    <t>310</t>
  </si>
  <si>
    <t>Спортивно-оздоровительные комплексы и центры</t>
  </si>
  <si>
    <t>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 (муниципальных дошкольных образовательных организациях, муниципальных общеобразовательных организациях, реализующих образовательные программы дошкольного образования, частных дошкольных образовательных организациях и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и реализующих образовательные программы дошкольного образования)</t>
  </si>
  <si>
    <t>Осуществление отдельных полномочий в сфере образования (предоставление мер социальной поддержки педагогическим работникам и специалистам образовательных организаций (за исключением педагогических работников), работающим в сельских населенных пунктах и поселках городского типа на территории Брянской области)</t>
  </si>
  <si>
    <t>Благоустройство</t>
  </si>
  <si>
    <t>Организация и обеспечение освещения улиц</t>
  </si>
  <si>
    <t>Мероприятия по благоустройству</t>
  </si>
  <si>
    <t>Водохозяйственные и водоохранные мероприятия</t>
  </si>
  <si>
    <t>Мероприятия в сфере пожарной безопасности</t>
  </si>
  <si>
    <t>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</si>
  <si>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Капитальный и текущий ремонт муниципального жилищного фонда</t>
  </si>
  <si>
    <t>Мобилизационная и вневойсковая подготовка</t>
  </si>
  <si>
    <t>Национальная оборона</t>
  </si>
  <si>
    <t>Защита населения и территории от чрезвычайных ситуаций природного и техногенного характера, пожарная безопасность</t>
  </si>
  <si>
    <t>Охрана окружающей среды</t>
  </si>
  <si>
    <t>Мероприятия в сфере охраны окружающей среды</t>
  </si>
  <si>
    <t xml:space="preserve">Мероприятия по проведению оздоровительной кампании детей  </t>
  </si>
  <si>
    <t>Субсидии юридическим лицам (кроме некоммерческих организаций), индивидуальным предпринимателям, физическим лицам-производителям товаров работ, услуг</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</si>
  <si>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</si>
  <si>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(рублей)</t>
  </si>
  <si>
    <t>Управление образования администрации Жуковского муниципального округа Брянской области</t>
  </si>
  <si>
    <t>Контрольно-счетная палата Жуковского муниципального округа Брянской области</t>
  </si>
  <si>
    <t>Комитет по управлению муниципальным имуществом администрации Жуковского муниципального округа Брянской области</t>
  </si>
  <si>
    <t>006</t>
  </si>
  <si>
    <t>Администрация Жуковского муниципального округа Брянской области</t>
  </si>
  <si>
    <t>007</t>
  </si>
  <si>
    <t>Опубликование нормативных правовых актов муниципальных образований и иной официальной информации</t>
  </si>
  <si>
    <t>Совет народных депутатов Жуковского муниципального округа Брянской области</t>
  </si>
  <si>
    <t>008</t>
  </si>
  <si>
    <t>Финансовое управление администрации Жуковского муниципального округа Брянской области</t>
  </si>
  <si>
    <t>Осуществление первичного воинского учета органами местного самоуправления поселений, муниципальных и городских округов</t>
  </si>
  <si>
    <t>Капитальные вложения в объекты государственной (муниципальной) собственности</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</si>
  <si>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</si>
  <si>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организации деятельности  административных комиссий)</t>
  </si>
  <si>
    <t>Организация и осуществление деятельности по опеке и попечительству (содержание органов по опеке и попечительству)</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</si>
  <si>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</si>
  <si>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t>
  </si>
  <si>
    <t>Организация и осуществление деятельности по опеке и попечительству (подготовка лиц, желающих принять на воспитание в свою семью ребенка, оставшегося без попечения родителей; подготовка граждан выразивших желание стать опекунами или попечителями совершеннолетних недееспособных или не полностью дееспособных граждан)</t>
  </si>
  <si>
    <t>Повышение безопасности дорожного движения</t>
  </si>
  <si>
    <t>Озеленение территории</t>
  </si>
  <si>
    <t>2025 год</t>
  </si>
  <si>
    <t>02 4 01 80040</t>
  </si>
  <si>
    <t>02 4 02 80720</t>
  </si>
  <si>
    <t>01 4 09 82370</t>
  </si>
  <si>
    <t>03 4 02 14722</t>
  </si>
  <si>
    <t>03 4 02 14723</t>
  </si>
  <si>
    <t>03 4 02 80300</t>
  </si>
  <si>
    <t>03 4 02 80310</t>
  </si>
  <si>
    <t>03 4 02 14721</t>
  </si>
  <si>
    <t>03 4 02 80320</t>
  </si>
  <si>
    <t>01 4 09 82340</t>
  </si>
  <si>
    <t>03 4 01 80040</t>
  </si>
  <si>
    <t>03 4 03 S4790</t>
  </si>
  <si>
    <t xml:space="preserve">Мероприятия по социальной поддержке отдельных категорий граждан </t>
  </si>
  <si>
    <t>03 4 01 82550</t>
  </si>
  <si>
    <t>360</t>
  </si>
  <si>
    <t>Иные выплаты населению</t>
  </si>
  <si>
    <t>03 4 02 14780</t>
  </si>
  <si>
    <t>05 4 01 80040</t>
  </si>
  <si>
    <t>05 4 01 80900</t>
  </si>
  <si>
    <t>05 4 01 80920</t>
  </si>
  <si>
    <t>05 4 01 83300</t>
  </si>
  <si>
    <t>05 4 01 80910</t>
  </si>
  <si>
    <t>05 4 01 81830</t>
  </si>
  <si>
    <t>05 4 01 81840</t>
  </si>
  <si>
    <t>01 4 01 12021</t>
  </si>
  <si>
    <t>01 4 01 12022</t>
  </si>
  <si>
    <t>01 4 01 12023</t>
  </si>
  <si>
    <t>01 4 01 16721</t>
  </si>
  <si>
    <t>01 4 01 17900</t>
  </si>
  <si>
    <t>01 4 01 80020</t>
  </si>
  <si>
    <t>01 4 01 80040</t>
  </si>
  <si>
    <t>01 4 01 51200</t>
  </si>
  <si>
    <t>01 4 01 80100</t>
  </si>
  <si>
    <t>01 4 01 80720</t>
  </si>
  <si>
    <t>01 4 01 81410</t>
  </si>
  <si>
    <t>01 4 03 80710</t>
  </si>
  <si>
    <t>01 4 01 51180</t>
  </si>
  <si>
    <t>01 4 02 80700</t>
  </si>
  <si>
    <t>01 4 02 81140</t>
  </si>
  <si>
    <t>01 4 02 81200</t>
  </si>
  <si>
    <t>01 4 01 12510</t>
  </si>
  <si>
    <t xml:space="preserve">01 4 01 83360 </t>
  </si>
  <si>
    <t>01 4 03 81630</t>
  </si>
  <si>
    <t>01 4 05 81740</t>
  </si>
  <si>
    <t>01 4 05 S3450</t>
  </si>
  <si>
    <t>01 4 06 81690</t>
  </si>
  <si>
    <t>01 4 06 81700</t>
  </si>
  <si>
    <t>01 4 06 81730</t>
  </si>
  <si>
    <t>01 4 06 83290</t>
  </si>
  <si>
    <t>01 4 06 83280</t>
  </si>
  <si>
    <t>01 4 07 80320</t>
  </si>
  <si>
    <t>01 4 09 82360</t>
  </si>
  <si>
    <t>01 4 07 14210</t>
  </si>
  <si>
    <t>01 4 07 80450</t>
  </si>
  <si>
    <t>01 4 07 80480</t>
  </si>
  <si>
    <t>01 4 07 82410</t>
  </si>
  <si>
    <t>01 4 07 82530</t>
  </si>
  <si>
    <t>01 4 04 82450</t>
  </si>
  <si>
    <t>01 4 04 16710</t>
  </si>
  <si>
    <t>01 4 04 16723</t>
  </si>
  <si>
    <t>01 4 01 16722</t>
  </si>
  <si>
    <t>Спорт высших достижений</t>
  </si>
  <si>
    <t>01 4 08 80600</t>
  </si>
  <si>
    <t>Проведение комплексных кадастровых работ</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</si>
  <si>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</si>
  <si>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01 4 01 17390</t>
  </si>
  <si>
    <t>Другие вопросы в области охраны окружающей среды</t>
  </si>
  <si>
    <t>2026 год</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</si>
  <si>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</si>
  <si>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01 4 09 82300 </t>
  </si>
  <si>
    <t>05 4 01 S3440</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</si>
  <si>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</si>
  <si>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 xml:space="preserve">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t>
  </si>
  <si>
    <t>01 4 04 Д0820</t>
  </si>
  <si>
    <t>06 4 01 81180</t>
  </si>
  <si>
    <t>Развитие материально-технической базы муниципальных образовательных организаций в сфере физической культуры и спорта</t>
  </si>
  <si>
    <t>01 4 08 S7670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</si>
  <si>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</si>
  <si>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01 4 08 S7690</t>
  </si>
  <si>
    <t>Приложение 3
  к решению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t>
  </si>
  <si>
    <t xml:space="preserve">Ведомственная структура расходов  бюджета округа на 2025 год и на плановый период 2026 и 2027 годов </t>
  </si>
  <si>
    <t>2027 год</t>
  </si>
  <si>
    <t>Обеспечение проведения выборов и референдумов</t>
  </si>
  <si>
    <t>Организация и проведение выборов и референдумов</t>
  </si>
  <si>
    <t>70 0 00 80060</t>
  </si>
  <si>
    <t>Обеспечение функционирования модели персонифицированного финансирования дополнительного образования детей</t>
  </si>
  <si>
    <t>03 4 02 82610</t>
  </si>
  <si>
    <t>Предоставление бесплатного питания обучающимся в муниципальных общеобразовательных организациях из многодетных семей</t>
  </si>
  <si>
    <t>03 4 02 S4840</t>
  </si>
  <si>
    <t>01 4 01 S5871</t>
  </si>
  <si>
    <t>Обеспечение жильем тренеров, тренеров-преподавателей учреждений физической культуры и спорта Брянской области</t>
  </si>
  <si>
    <t>01 4 08 S7620</t>
  </si>
  <si>
    <t>Бюджетные инвестиции</t>
  </si>
  <si>
    <t>01 4 05  9Д040</t>
  </si>
  <si>
    <t>01 4 05  SД040</t>
  </si>
  <si>
    <t>01 4 09 9Д820</t>
  </si>
  <si>
    <t>Мероприятия по формированию современной городской среды</t>
  </si>
  <si>
    <t>04 4 01 81900</t>
  </si>
  <si>
    <t>Обеспечение сохранности автомобильных дорог местного значения и условий безопасности движения по ним</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</si>
  <si>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</si>
  <si>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03 1 Ю6 50500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</si>
  <si>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</si>
  <si>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03 1 Ю6 51790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</si>
  <si>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</si>
  <si>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 1 Ю6 53030</t>
  </si>
  <si>
    <t xml:space="preserve">Реализация мероприятий по обеспечению жильем молодых семей </t>
  </si>
  <si>
    <t>01 4 04 L4970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</si>
  <si>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</si>
  <si>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 xml:space="preserve">03 1 Я1 53150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</si>
  <si>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</si>
  <si>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 4 02 L3040</t>
  </si>
  <si>
    <t>Комплексные меры по профилактике терроризма и экстремизма, а также минимизации и (или) ликвидации проявлений терроризма и экстремизма на территории муниципального образования</t>
  </si>
  <si>
    <t>Организация транспортного обслуживания населения по муниципальным маршрутам регулярных перевозок по регулируемым тарифам</t>
  </si>
  <si>
    <t>01 4 03 81990</t>
  </si>
  <si>
    <t>Модернизация коммунальной инфраструктуры</t>
  </si>
  <si>
    <t>01 1 И3 51540</t>
  </si>
  <si>
    <t>Реализация программ формирования современной городской среды</t>
  </si>
  <si>
    <t>04 1 И4 55550</t>
  </si>
  <si>
    <t>Обеспечение развития и укрепления материально-технической базы домов культуры в населенных пунктах с числом жителей до 50 тысяч человек</t>
  </si>
  <si>
    <t>01 4 07 L4670</t>
  </si>
  <si>
    <t>Государственная поддержка отрасли культуры</t>
  </si>
  <si>
    <t>01 4 07 L5190</t>
  </si>
  <si>
    <t>Оснащение объектов спортивной инфраструктуры спортивно-технологическим оборудованием</t>
  </si>
  <si>
    <t>01 4 08 L2280</t>
  </si>
  <si>
    <t>Социальное обеспечние населения</t>
  </si>
  <si>
    <t>Реализация инициативных проектов (Новая современная комплексная спортивная площадка "На пути к спортивным достижениям" на территории МАДОУ детского сада "Солнышко"г.Жуковки Брянской области)</t>
  </si>
  <si>
    <t>03 4 01 S5872</t>
  </si>
  <si>
    <t>Исполнение судебных актов</t>
  </si>
  <si>
    <t>830</t>
  </si>
  <si>
    <t>Мероприятия в сфере жилищного хозяйства</t>
  </si>
  <si>
    <t>05 4 01 81750</t>
  </si>
  <si>
    <t xml:space="preserve">Исполнение исковых требований на основании вступивших в законную силу судебных актов </t>
  </si>
  <si>
    <t>05 4 01 83270</t>
  </si>
  <si>
    <t>Бюджетные инвестиции в объекты капитального строительства муниципальной собственности</t>
  </si>
  <si>
    <t>01 4 05 81680</t>
  </si>
  <si>
    <t>Реализация инициативных проектов (Ремонт скульптуры красноармейца в малом сквере города Жуковки)</t>
  </si>
  <si>
    <t>Развитие спортивной инфраструктуры объектов спорта Брянской области</t>
  </si>
  <si>
    <t>01 4 08 S7590</t>
  </si>
  <si>
    <t>Приобретение специализированной техники для предприятий жилищно-коммунального хозяйства</t>
  </si>
  <si>
    <t>01 4 05 S3480</t>
  </si>
  <si>
    <t>01 1 Я5 55190</t>
  </si>
  <si>
    <t xml:space="preserve">Изменение ведомственной структуры расходов  бюджета округа на 2025 год и на плановый период 2026 и 2027 годов </t>
  </si>
  <si>
    <t>Отдельные мероприятия по развитию образования</t>
  </si>
  <si>
    <t>03 4 02 S4820</t>
  </si>
  <si>
    <t xml:space="preserve">Реализация инициативных проектов </t>
  </si>
  <si>
    <t xml:space="preserve">   
Приложение 3.1 
к решению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t>
  </si>
  <si>
    <t>Достижение показателей деятельности органов исполнительной власти субъектов Российской Федерации</t>
  </si>
  <si>
    <t>70 0 00 55490</t>
  </si>
  <si>
    <t>Специальные расходы</t>
  </si>
  <si>
    <t>880</t>
  </si>
  <si>
    <t>Поощрение победителей областного конкурса "Лучшее муниципальное образование Брянской области в сфере профилактики правонарушений"</t>
  </si>
  <si>
    <t>01 4 09 12130</t>
  </si>
  <si>
    <t>Мероприятия в сфере архитектуры и градостроительства</t>
  </si>
  <si>
    <t>01 4 01 83310</t>
  </si>
  <si>
    <t xml:space="preserve">   
Приложение 3.2 
к решению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t>
  </si>
  <si>
    <t>Приобретение специализированной техники для предприятий жилищно-коммунального комплекса</t>
  </si>
  <si>
    <t>01 4 05 81850</t>
  </si>
  <si>
    <t xml:space="preserve">
Приложение 3.3 
к решению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</si>
</sst>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quot;р.&quot;_-;\-* #,##0.00&quot;р.&quot;_-;_-* &quot;-&quot;??&quot;р.&quot;_-;_-@_-"/>
  </numFmts>
  <fonts count="15" x14ac:knownFonts="1">
    <font>
      <sz val="10"/>
      <color rgb="FF000000"/>
      <name val="Times New Roman"/>
    </font>
    <font>
      <sz val="10"/>
      <color rgb="FF000000"/>
      <name val="Times New Roman"/>
      <family val="1"/>
      <charset val="204"/>
    </font>
    <font>
      <sz val="11"/>
      <color rgb="FF000000"/>
      <name val="Times New Roman"/>
      <family val="1"/>
      <charset val="204"/>
    </font>
    <font>
      <b/>
      <sz val="10"/>
      <color rgb="FF000000"/>
      <name val="Arial CYR"/>
    </font>
    <font>
      <sz val="10"/>
      <color rgb="FF000000"/>
      <name val="Arial Cyr"/>
    </font>
    <font>
      <b/>
      <sz val="11"/>
      <color rgb="FF000000"/>
      <name val="Times New Roman"/>
      <family val="1"/>
      <charset val="204"/>
    </font>
    <font>
      <b/>
      <i/>
      <sz val="11"/>
      <color rgb="FF000000"/>
      <name val="Times New Roman"/>
      <family val="1"/>
      <charset val="204"/>
    </font>
    <font>
      <i/>
      <sz val="11"/>
      <color rgb="FF000000"/>
      <name val="Times New Roman"/>
      <family val="1"/>
      <charset val="204"/>
    </font>
    <font>
      <sz val="11"/>
      <name val="Times New Roman"/>
      <family val="1"/>
      <charset val="204"/>
    </font>
    <font>
      <b/>
      <sz val="11"/>
      <name val="Times New Roman"/>
      <family val="1"/>
      <charset val="204"/>
    </font>
    <font>
      <b/>
      <i/>
      <sz val="11"/>
      <color theme="1"/>
      <name val="Times New Roman"/>
      <family val="1"/>
      <charset val="204"/>
    </font>
    <font>
      <sz val="11"/>
      <color theme="1"/>
      <name val="Times New Roman"/>
      <family val="1"/>
      <charset val="204"/>
    </font>
    <font>
      <sz val="11"/>
      <color indexed="8"/>
      <name val="Times New Roman"/>
      <family val="1"/>
      <charset val="204"/>
    </font>
    <font>
      <b/>
      <i/>
      <sz val="11"/>
      <color indexed="8"/>
      <name val="Times New Roman"/>
      <family val="1"/>
      <charset val="204"/>
    </font>
    <font>
      <sz val="10"/>
      <name val="Arial Cyr"/>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rgb="FF000000"/>
      </left>
      <right style="thin">
        <color rgb="FF000000"/>
      </right>
      <top/>
      <bottom/>
      <diagonal/>
    </border>
  </borders>
  <cellStyleXfs count="6">
    <xf numFmtId="164" fontId="0" fillId="0" borderId="0">
      <alignment vertical="top" wrapText="1"/>
    </xf>
    <xf numFmtId="0" fontId="1" fillId="0" borderId="0">
      <alignment vertical="top" wrapText="1"/>
    </xf>
    <xf numFmtId="0" fontId="3" fillId="0" borderId="4">
      <alignment vertical="top" wrapText="1"/>
    </xf>
    <xf numFmtId="1" fontId="4" fillId="0" borderId="4">
      <alignment horizontal="center" vertical="top" shrinkToFit="1"/>
    </xf>
    <xf numFmtId="0" fontId="3" fillId="0" borderId="4">
      <alignment vertical="top" wrapText="1"/>
    </xf>
    <xf numFmtId="0" fontId="14" fillId="0" borderId="0"/>
  </cellStyleXfs>
  <cellXfs count="120">
    <xf numFmtId="164" fontId="0" fillId="0" borderId="0" xfId="0" applyNumberFormat="1" applyFont="1" applyFill="1" applyAlignment="1">
      <alignment vertical="top" wrapText="1"/>
    </xf>
    <xf numFmtId="164" fontId="2" fillId="0" borderId="0" xfId="0" applyNumberFormat="1" applyFont="1" applyFill="1" applyAlignment="1">
      <alignment vertical="top"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5" fillId="2" borderId="2" xfId="0" applyFont="1" applyFill="1" applyBorder="1" applyAlignment="1">
      <alignment horizontal="left" vertical="center" wrapText="1"/>
    </xf>
    <xf numFmtId="49" fontId="5" fillId="2" borderId="2" xfId="0" applyNumberFormat="1" applyFont="1" applyFill="1" applyBorder="1" applyAlignment="1">
      <alignment horizontal="center" vertical="center" wrapText="1"/>
    </xf>
    <xf numFmtId="164" fontId="5" fillId="2" borderId="2" xfId="0" applyFont="1" applyFill="1" applyBorder="1" applyAlignment="1">
      <alignment horizontal="center" vertical="center" wrapText="1"/>
    </xf>
    <xf numFmtId="4" fontId="5" fillId="2" borderId="2" xfId="0" applyNumberFormat="1" applyFont="1" applyFill="1" applyBorder="1" applyAlignment="1">
      <alignment horizontal="right" vertical="center" wrapText="1"/>
    </xf>
    <xf numFmtId="164" fontId="5" fillId="0" borderId="2"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64" fontId="2" fillId="0" borderId="2" xfId="0" applyFont="1" applyFill="1" applyBorder="1" applyAlignment="1">
      <alignment horizontal="center" vertical="center" wrapText="1"/>
    </xf>
    <xf numFmtId="4" fontId="6" fillId="0" borderId="2" xfId="0" applyNumberFormat="1" applyFont="1" applyFill="1" applyBorder="1" applyAlignment="1">
      <alignment horizontal="right" vertical="center" wrapText="1"/>
    </xf>
    <xf numFmtId="164" fontId="6" fillId="0" borderId="2" xfId="0"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164" fontId="6" fillId="0" borderId="2" xfId="0" applyFont="1" applyFill="1" applyBorder="1" applyAlignment="1">
      <alignment horizontal="center" vertical="center" wrapText="1"/>
    </xf>
    <xf numFmtId="164" fontId="7" fillId="0" borderId="2" xfId="0" applyFont="1" applyFill="1" applyBorder="1" applyAlignment="1">
      <alignment horizontal="center" vertical="center" wrapText="1"/>
    </xf>
    <xf numFmtId="49" fontId="7" fillId="0" borderId="2" xfId="0" applyNumberFormat="1" applyFont="1" applyFill="1" applyBorder="1" applyAlignment="1">
      <alignment vertical="top" wrapText="1"/>
    </xf>
    <xf numFmtId="164" fontId="8" fillId="0" borderId="2" xfId="0" applyFont="1" applyFill="1" applyBorder="1" applyAlignment="1">
      <alignment horizontal="left" vertical="top" wrapText="1"/>
    </xf>
    <xf numFmtId="4" fontId="2" fillId="0" borderId="2" xfId="0" applyNumberFormat="1" applyFont="1" applyFill="1" applyBorder="1" applyAlignment="1">
      <alignment horizontal="right" vertical="center" wrapText="1"/>
    </xf>
    <xf numFmtId="164" fontId="2" fillId="0" borderId="2" xfId="0" applyFont="1" applyFill="1" applyBorder="1" applyAlignment="1">
      <alignment horizontal="left" vertical="center" wrapText="1"/>
    </xf>
    <xf numFmtId="0" fontId="6" fillId="0" borderId="2" xfId="1" applyFont="1" applyFill="1" applyBorder="1" applyAlignment="1">
      <alignment horizontal="left" vertical="center" wrapText="1"/>
    </xf>
    <xf numFmtId="49" fontId="6" fillId="0" borderId="2" xfId="1" applyNumberFormat="1" applyFont="1" applyFill="1" applyBorder="1" applyAlignment="1">
      <alignment horizontal="center" vertical="center" wrapText="1"/>
    </xf>
    <xf numFmtId="49" fontId="2" fillId="0" borderId="2" xfId="1" applyNumberFormat="1" applyFont="1" applyFill="1" applyBorder="1" applyAlignment="1">
      <alignment horizontal="center" vertical="center" wrapText="1"/>
    </xf>
    <xf numFmtId="0" fontId="2" fillId="0" borderId="2" xfId="1" applyFont="1" applyFill="1" applyBorder="1" applyAlignment="1">
      <alignment horizontal="left" vertical="center" wrapText="1"/>
    </xf>
    <xf numFmtId="0" fontId="2" fillId="0" borderId="2" xfId="1" applyFont="1" applyFill="1" applyBorder="1" applyAlignment="1">
      <alignment horizontal="center" vertical="center" wrapText="1"/>
    </xf>
    <xf numFmtId="49" fontId="2" fillId="0" borderId="2" xfId="1" applyNumberFormat="1" applyFont="1" applyFill="1" applyBorder="1" applyAlignment="1">
      <alignment vertical="top" wrapText="1"/>
    </xf>
    <xf numFmtId="164" fontId="5" fillId="0" borderId="2" xfId="0" applyFont="1" applyFill="1" applyBorder="1" applyAlignment="1">
      <alignment horizontal="center" vertical="center" wrapText="1"/>
    </xf>
    <xf numFmtId="4" fontId="5" fillId="0" borderId="2" xfId="0" applyNumberFormat="1" applyFont="1" applyFill="1" applyBorder="1" applyAlignment="1">
      <alignment horizontal="right" vertical="center" wrapText="1"/>
    </xf>
    <xf numFmtId="3" fontId="2" fillId="0" borderId="2" xfId="0" applyNumberFormat="1" applyFont="1" applyFill="1" applyBorder="1" applyAlignment="1">
      <alignment horizontal="center" vertical="center" wrapText="1"/>
    </xf>
    <xf numFmtId="49" fontId="5" fillId="0" borderId="2" xfId="0" applyNumberFormat="1" applyFont="1" applyFill="1" applyBorder="1" applyAlignment="1">
      <alignment vertical="top" wrapText="1"/>
    </xf>
    <xf numFmtId="0" fontId="2" fillId="0" borderId="2" xfId="0" applyNumberFormat="1" applyFont="1" applyFill="1" applyBorder="1" applyAlignment="1">
      <alignment horizontal="left" vertical="center" wrapText="1"/>
    </xf>
    <xf numFmtId="164" fontId="2" fillId="0" borderId="2" xfId="0" applyFont="1" applyFill="1" applyBorder="1" applyAlignment="1">
      <alignment horizontal="left" wrapText="1"/>
    </xf>
    <xf numFmtId="49" fontId="6" fillId="0" borderId="2" xfId="0" applyNumberFormat="1" applyFont="1" applyFill="1" applyBorder="1" applyAlignment="1">
      <alignment vertical="top" wrapText="1"/>
    </xf>
    <xf numFmtId="49" fontId="2" fillId="0" borderId="2" xfId="0" applyNumberFormat="1" applyFont="1" applyFill="1" applyBorder="1" applyAlignment="1">
      <alignment vertical="top" wrapText="1"/>
    </xf>
    <xf numFmtId="164" fontId="2" fillId="0" borderId="2" xfId="0" applyFont="1" applyFill="1" applyBorder="1" applyAlignment="1">
      <alignment vertical="center" wrapText="1"/>
    </xf>
    <xf numFmtId="164" fontId="8" fillId="0" borderId="2" xfId="0" applyFont="1" applyFill="1" applyBorder="1" applyAlignment="1">
      <alignment horizontal="left" vertical="center" wrapText="1"/>
    </xf>
    <xf numFmtId="0" fontId="6" fillId="0" borderId="2" xfId="1" applyFont="1" applyBorder="1" applyAlignment="1">
      <alignment horizontal="justify" vertical="center" wrapText="1"/>
    </xf>
    <xf numFmtId="49" fontId="6" fillId="0" borderId="2" xfId="1" applyNumberFormat="1" applyFont="1" applyBorder="1" applyAlignment="1">
      <alignment horizontal="center" vertical="center" wrapText="1"/>
    </xf>
    <xf numFmtId="49" fontId="10" fillId="0" borderId="2" xfId="1" applyNumberFormat="1" applyFont="1" applyBorder="1" applyAlignment="1">
      <alignment horizontal="center" vertical="center" wrapText="1"/>
    </xf>
    <xf numFmtId="0" fontId="10" fillId="0" borderId="2" xfId="1" applyFont="1" applyBorder="1" applyAlignment="1">
      <alignment horizontal="center" vertical="center" wrapText="1"/>
    </xf>
    <xf numFmtId="0" fontId="2" fillId="0" borderId="2" xfId="1" applyFont="1" applyBorder="1" applyAlignment="1">
      <alignment horizontal="justify" vertical="center" wrapText="1"/>
    </xf>
    <xf numFmtId="49" fontId="2" fillId="0" borderId="2" xfId="1"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0" fontId="11" fillId="0" borderId="2" xfId="1" applyFont="1" applyBorder="1" applyAlignment="1">
      <alignment horizontal="center" vertical="center" wrapText="1"/>
    </xf>
    <xf numFmtId="164" fontId="12" fillId="0" borderId="2" xfId="0" applyFont="1" applyFill="1" applyBorder="1" applyAlignment="1">
      <alignment horizontal="left" vertical="center" wrapText="1"/>
    </xf>
    <xf numFmtId="49" fontId="12" fillId="0" borderId="2" xfId="0" applyNumberFormat="1" applyFont="1" applyFill="1" applyBorder="1" applyAlignment="1">
      <alignment horizontal="center" vertical="center" wrapText="1"/>
    </xf>
    <xf numFmtId="164" fontId="12" fillId="0" borderId="2" xfId="0" applyFont="1" applyFill="1" applyBorder="1" applyAlignment="1">
      <alignment horizontal="center" vertical="center" wrapText="1"/>
    </xf>
    <xf numFmtId="0" fontId="5" fillId="0" borderId="2" xfId="0" applyNumberFormat="1" applyFont="1" applyFill="1" applyBorder="1" applyAlignment="1">
      <alignment vertical="top" wrapText="1"/>
    </xf>
    <xf numFmtId="164" fontId="5" fillId="0" borderId="2" xfId="0" applyFont="1" applyFill="1" applyBorder="1" applyAlignment="1">
      <alignment vertical="top" wrapText="1"/>
    </xf>
    <xf numFmtId="49" fontId="6" fillId="2" borderId="2" xfId="0" applyNumberFormat="1" applyFont="1" applyFill="1" applyBorder="1" applyAlignment="1">
      <alignment horizontal="center" vertical="center" wrapText="1"/>
    </xf>
    <xf numFmtId="164" fontId="6" fillId="0" borderId="2" xfId="0" applyFont="1" applyFill="1" applyBorder="1" applyAlignment="1">
      <alignment vertical="top" wrapText="1"/>
    </xf>
    <xf numFmtId="0" fontId="6" fillId="0" borderId="2" xfId="0" applyNumberFormat="1" applyFont="1" applyFill="1" applyBorder="1" applyAlignment="1">
      <alignment vertical="center" wrapText="1"/>
    </xf>
    <xf numFmtId="4" fontId="11" fillId="0" borderId="2" xfId="0" applyNumberFormat="1" applyFont="1" applyBorder="1" applyAlignment="1">
      <alignment horizontal="right" vertical="center" wrapText="1"/>
    </xf>
    <xf numFmtId="164" fontId="8" fillId="0" borderId="7" xfId="0" applyFont="1" applyFill="1" applyBorder="1" applyAlignment="1">
      <alignment horizontal="left" vertical="top" wrapText="1"/>
    </xf>
    <xf numFmtId="164" fontId="5" fillId="0" borderId="2" xfId="0" applyNumberFormat="1" applyFont="1" applyFill="1" applyBorder="1" applyAlignment="1">
      <alignment vertical="top" wrapText="1"/>
    </xf>
    <xf numFmtId="164" fontId="6" fillId="0" borderId="2" xfId="0" applyNumberFormat="1" applyFont="1" applyFill="1" applyBorder="1" applyAlignment="1">
      <alignment vertical="top" wrapText="1"/>
    </xf>
    <xf numFmtId="164" fontId="2" fillId="0" borderId="4" xfId="0" applyFont="1" applyFill="1" applyBorder="1" applyAlignment="1">
      <alignment horizontal="left" vertical="center" wrapText="1"/>
    </xf>
    <xf numFmtId="164" fontId="6" fillId="0" borderId="4" xfId="0" applyFont="1" applyFill="1" applyBorder="1" applyAlignment="1">
      <alignment vertical="center" wrapText="1"/>
    </xf>
    <xf numFmtId="49" fontId="7" fillId="0" borderId="2" xfId="0" applyNumberFormat="1" applyFont="1" applyFill="1" applyBorder="1" applyAlignment="1">
      <alignment horizontal="center" vertical="center" wrapText="1"/>
    </xf>
    <xf numFmtId="164" fontId="2" fillId="0" borderId="2" xfId="0" applyFont="1" applyBorder="1" applyAlignment="1">
      <alignment wrapText="1"/>
    </xf>
    <xf numFmtId="164" fontId="13" fillId="0" borderId="2" xfId="0" applyFont="1" applyFill="1" applyBorder="1" applyAlignment="1">
      <alignment horizontal="left" vertical="center" wrapText="1"/>
    </xf>
    <xf numFmtId="49" fontId="13" fillId="0" borderId="2" xfId="0" applyNumberFormat="1" applyFont="1" applyFill="1" applyBorder="1" applyAlignment="1">
      <alignment horizontal="center" vertical="center" wrapText="1"/>
    </xf>
    <xf numFmtId="164" fontId="13" fillId="0" borderId="2" xfId="0" applyFont="1" applyFill="1" applyBorder="1" applyAlignment="1">
      <alignment horizontal="center" vertical="center" wrapText="1"/>
    </xf>
    <xf numFmtId="164" fontId="12" fillId="2" borderId="2" xfId="0" applyFont="1" applyFill="1" applyBorder="1" applyAlignment="1">
      <alignment horizontal="left" vertical="center" wrapText="1"/>
    </xf>
    <xf numFmtId="0" fontId="6" fillId="0" borderId="2" xfId="1" applyFont="1" applyFill="1" applyBorder="1" applyAlignment="1">
      <alignment horizontal="center" vertical="center" wrapText="1"/>
    </xf>
    <xf numFmtId="3" fontId="6" fillId="0" borderId="2" xfId="1" applyNumberFormat="1" applyFont="1" applyFill="1" applyBorder="1" applyAlignment="1">
      <alignment horizontal="center" vertical="center" wrapText="1"/>
    </xf>
    <xf numFmtId="164" fontId="2" fillId="0" borderId="2" xfId="0" applyFont="1" applyFill="1" applyBorder="1" applyAlignment="1">
      <alignment vertical="top" wrapText="1"/>
    </xf>
    <xf numFmtId="0" fontId="2" fillId="0" borderId="4" xfId="1" applyFont="1" applyFill="1" applyBorder="1" applyAlignment="1">
      <alignment horizontal="left" vertical="center" wrapText="1"/>
    </xf>
    <xf numFmtId="164" fontId="2" fillId="0" borderId="6" xfId="0" applyFont="1" applyFill="1" applyBorder="1" applyAlignment="1">
      <alignment horizontal="left" vertical="center" wrapText="1"/>
    </xf>
    <xf numFmtId="49" fontId="2" fillId="0" borderId="7" xfId="0" applyNumberFormat="1" applyFont="1" applyFill="1" applyBorder="1" applyAlignment="1">
      <alignment horizontal="center" vertical="center" wrapText="1"/>
    </xf>
    <xf numFmtId="164" fontId="2" fillId="0" borderId="6" xfId="0" applyFont="1" applyFill="1" applyBorder="1" applyAlignment="1">
      <alignment horizontal="center" vertical="center" wrapText="1"/>
    </xf>
    <xf numFmtId="164" fontId="2" fillId="0" borderId="8" xfId="0" applyFont="1" applyFill="1" applyBorder="1" applyAlignment="1">
      <alignment vertical="top" wrapText="1"/>
    </xf>
    <xf numFmtId="4" fontId="2" fillId="0" borderId="7" xfId="0" applyNumberFormat="1" applyFont="1" applyFill="1" applyBorder="1" applyAlignment="1">
      <alignment horizontal="right" vertical="center" wrapText="1"/>
    </xf>
    <xf numFmtId="164" fontId="2" fillId="0" borderId="4" xfId="0" applyFont="1" applyFill="1" applyBorder="1" applyAlignment="1">
      <alignment horizontal="center" vertical="center" wrapText="1"/>
    </xf>
    <xf numFmtId="164" fontId="2" fillId="0" borderId="5" xfId="0" applyFont="1" applyFill="1" applyBorder="1" applyAlignment="1">
      <alignment horizontal="center" vertical="center" wrapText="1"/>
    </xf>
    <xf numFmtId="0" fontId="2" fillId="0" borderId="5" xfId="0" applyNumberFormat="1" applyFont="1" applyFill="1" applyBorder="1" applyAlignment="1">
      <alignment vertical="top" wrapText="1"/>
    </xf>
    <xf numFmtId="49" fontId="2" fillId="0" borderId="9" xfId="0" applyNumberFormat="1" applyFont="1" applyFill="1" applyBorder="1" applyAlignment="1">
      <alignment horizontal="center" vertical="center" wrapText="1"/>
    </xf>
    <xf numFmtId="164" fontId="2" fillId="0" borderId="3" xfId="0" applyFont="1" applyFill="1" applyBorder="1" applyAlignment="1">
      <alignment horizontal="center" vertical="center" wrapText="1"/>
    </xf>
    <xf numFmtId="164" fontId="2" fillId="0" borderId="10" xfId="0" applyFont="1" applyFill="1" applyBorder="1" applyAlignment="1">
      <alignment horizontal="center" vertical="center" wrapText="1"/>
    </xf>
    <xf numFmtId="49" fontId="2" fillId="0" borderId="2" xfId="0" applyNumberFormat="1" applyFont="1" applyFill="1" applyBorder="1" applyAlignment="1">
      <alignment horizontal="center" vertical="top" wrapText="1"/>
    </xf>
    <xf numFmtId="164" fontId="9" fillId="2" borderId="2" xfId="0"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164" fontId="9" fillId="2" borderId="2" xfId="0" applyFont="1" applyFill="1" applyBorder="1" applyAlignment="1">
      <alignment horizontal="center" vertical="center" wrapText="1"/>
    </xf>
    <xf numFmtId="4" fontId="9"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5" fillId="2" borderId="2" xfId="0" applyNumberFormat="1" applyFont="1" applyFill="1" applyBorder="1" applyAlignment="1">
      <alignment horizontal="center" vertical="center" wrapText="1"/>
    </xf>
    <xf numFmtId="0" fontId="5" fillId="2" borderId="2" xfId="0" applyNumberFormat="1" applyFont="1" applyFill="1" applyBorder="1" applyAlignment="1">
      <alignment vertical="top" wrapText="1"/>
    </xf>
    <xf numFmtId="49" fontId="5" fillId="2" borderId="2" xfId="0" applyNumberFormat="1" applyFont="1" applyFill="1" applyBorder="1" applyAlignment="1">
      <alignment vertical="top" wrapText="1"/>
    </xf>
    <xf numFmtId="164" fontId="12" fillId="2" borderId="2" xfId="0" applyFont="1" applyFill="1" applyBorder="1" applyAlignment="1">
      <alignment horizontal="center" vertical="center" wrapText="1"/>
    </xf>
    <xf numFmtId="164" fontId="6" fillId="0" borderId="4"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8" fillId="0" borderId="2" xfId="5" applyFont="1" applyFill="1" applyBorder="1" applyAlignment="1">
      <alignment horizontal="left" vertical="top" wrapText="1"/>
    </xf>
    <xf numFmtId="0" fontId="2" fillId="0" borderId="4" xfId="4" applyNumberFormat="1" applyFont="1" applyProtection="1">
      <alignment vertical="top" wrapText="1"/>
    </xf>
    <xf numFmtId="164" fontId="2" fillId="0" borderId="3" xfId="0" applyFont="1" applyFill="1" applyBorder="1" applyAlignment="1">
      <alignment horizontal="left" vertical="center" wrapText="1"/>
    </xf>
    <xf numFmtId="164" fontId="2" fillId="0" borderId="11" xfId="0" applyFont="1" applyFill="1" applyBorder="1" applyAlignment="1">
      <alignment horizontal="center" vertical="center" wrapText="1"/>
    </xf>
    <xf numFmtId="4" fontId="2" fillId="0" borderId="9" xfId="0" applyNumberFormat="1" applyFont="1" applyFill="1" applyBorder="1" applyAlignment="1">
      <alignment horizontal="right" vertical="center" wrapText="1"/>
    </xf>
    <xf numFmtId="0" fontId="2" fillId="0" borderId="2" xfId="4" applyNumberFormat="1" applyFont="1" applyBorder="1" applyProtection="1">
      <alignment vertical="top" wrapText="1"/>
    </xf>
    <xf numFmtId="4" fontId="10" fillId="0" borderId="2" xfId="0" applyNumberFormat="1" applyFont="1" applyBorder="1" applyAlignment="1">
      <alignment horizontal="right" vertical="center" wrapText="1"/>
    </xf>
    <xf numFmtId="0" fontId="2" fillId="0" borderId="2" xfId="1" applyFont="1" applyFill="1" applyBorder="1" applyAlignment="1">
      <alignment horizontal="left" wrapText="1"/>
    </xf>
    <xf numFmtId="164" fontId="2" fillId="0" borderId="2" xfId="0" applyNumberFormat="1" applyFont="1" applyFill="1" applyBorder="1" applyAlignment="1">
      <alignment vertical="top" wrapText="1"/>
    </xf>
    <xf numFmtId="49" fontId="2" fillId="0" borderId="2" xfId="0" applyNumberFormat="1" applyFont="1" applyFill="1" applyBorder="1" applyAlignment="1">
      <alignment horizontal="left" vertical="center" wrapText="1"/>
    </xf>
    <xf numFmtId="164" fontId="2" fillId="2" borderId="2" xfId="0" applyFont="1" applyFill="1" applyBorder="1" applyAlignment="1">
      <alignment horizontal="center" vertical="center" wrapText="1"/>
    </xf>
    <xf numFmtId="164" fontId="2" fillId="0" borderId="2" xfId="0" applyNumberFormat="1" applyFont="1" applyFill="1" applyBorder="1" applyAlignment="1">
      <alignment vertical="center" wrapText="1"/>
    </xf>
    <xf numFmtId="164" fontId="11" fillId="0" borderId="2" xfId="0" applyFont="1" applyBorder="1" applyAlignment="1">
      <alignment wrapText="1"/>
    </xf>
    <xf numFmtId="164" fontId="2" fillId="0" borderId="7" xfId="0" applyFont="1" applyFill="1" applyBorder="1" applyAlignment="1">
      <alignment horizontal="left" vertical="center" wrapText="1"/>
    </xf>
    <xf numFmtId="0" fontId="2" fillId="0" borderId="3" xfId="1" applyFont="1" applyFill="1" applyBorder="1" applyAlignment="1">
      <alignment horizontal="left" vertical="center" wrapText="1"/>
    </xf>
    <xf numFmtId="164" fontId="0" fillId="0" borderId="0" xfId="0" applyNumberFormat="1" applyFont="1" applyFill="1" applyAlignment="1">
      <alignment vertical="top" wrapText="1"/>
    </xf>
    <xf numFmtId="164" fontId="2" fillId="0" borderId="0" xfId="0" applyFont="1" applyFill="1" applyBorder="1" applyAlignment="1">
      <alignment horizontal="left" vertical="center" wrapText="1"/>
    </xf>
    <xf numFmtId="49" fontId="11" fillId="0" borderId="2" xfId="1" applyNumberFormat="1" applyFont="1" applyBorder="1" applyAlignment="1">
      <alignment horizontal="center" vertical="center" wrapText="1"/>
    </xf>
    <xf numFmtId="164" fontId="0" fillId="0" borderId="0" xfId="0" applyNumberFormat="1" applyFont="1" applyFill="1" applyAlignment="1">
      <alignment vertical="top" wrapText="1"/>
    </xf>
    <xf numFmtId="4" fontId="2" fillId="0" borderId="2" xfId="0" applyNumberFormat="1" applyFont="1" applyFill="1" applyBorder="1" applyAlignment="1">
      <alignment horizontal="right" vertical="center"/>
    </xf>
    <xf numFmtId="0" fontId="5" fillId="0" borderId="0" xfId="0" applyNumberFormat="1" applyFont="1" applyFill="1" applyAlignment="1">
      <alignment horizontal="center" vertical="center" wrapText="1"/>
    </xf>
    <xf numFmtId="0" fontId="2" fillId="0" borderId="1" xfId="0" applyNumberFormat="1" applyFont="1" applyFill="1" applyBorder="1" applyAlignment="1">
      <alignment horizontal="right" vertical="center" wrapText="1"/>
    </xf>
    <xf numFmtId="0" fontId="2" fillId="0" borderId="0" xfId="0" applyNumberFormat="1" applyFont="1" applyFill="1" applyAlignment="1">
      <alignment horizontal="right" vertical="center" wrapText="1"/>
    </xf>
    <xf numFmtId="164" fontId="2" fillId="0" borderId="0" xfId="0" applyNumberFormat="1" applyFont="1" applyFill="1" applyAlignment="1">
      <alignment horizontal="right" vertical="top" wrapText="1"/>
    </xf>
    <xf numFmtId="0" fontId="5" fillId="2" borderId="2" xfId="0" applyNumberFormat="1" applyFont="1" applyFill="1" applyBorder="1" applyAlignment="1">
      <alignment vertical="center" wrapText="1"/>
    </xf>
    <xf numFmtId="0" fontId="2" fillId="0" borderId="0" xfId="0" applyNumberFormat="1" applyFont="1" applyFill="1" applyAlignment="1">
      <alignment horizontal="right" vertical="top" wrapText="1"/>
    </xf>
    <xf numFmtId="164" fontId="0" fillId="0" borderId="0" xfId="0" applyNumberFormat="1" applyFont="1" applyFill="1" applyAlignment="1">
      <alignment vertical="top" wrapText="1"/>
    </xf>
  </cellXfs>
  <cellStyles count="6">
    <cellStyle name="xl33" xfId="2"/>
    <cellStyle name="xl35" xfId="3"/>
    <cellStyle name="xl37" xfId="4"/>
    <cellStyle name="Обычный" xfId="0" builtinId="0"/>
    <cellStyle name="Обычный 2" xfId="1"/>
    <cellStyle name="Обычный 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0"/>
  <sheetViews>
    <sheetView tabSelected="1" zoomScaleNormal="100" workbookViewId="0">
      <selection activeCell="G406" sqref="G406"/>
    </sheetView>
  </sheetViews>
  <sheetFormatPr defaultRowHeight="12.75" x14ac:dyDescent="0.2"/>
  <cols>
    <col min="1" max="1" width="66.83203125" customWidth="1"/>
    <col min="2" max="2" width="7" customWidth="1"/>
    <col min="3" max="3" width="5.33203125" customWidth="1"/>
    <col min="4" max="4" width="5.1640625" customWidth="1"/>
    <col min="5" max="5" width="17.5" customWidth="1"/>
    <col min="6" max="6" width="7.1640625" customWidth="1"/>
    <col min="7" max="7" width="20.33203125" customWidth="1"/>
    <col min="8" max="8" width="19.83203125" customWidth="1"/>
    <col min="9" max="9" width="20.1640625" customWidth="1"/>
  </cols>
  <sheetData>
    <row r="1" spans="1:9" ht="69" customHeight="1" x14ac:dyDescent="0.2">
      <c r="A1" s="1" t="s">
        <v>0</v>
      </c>
      <c r="B1" s="1"/>
      <c r="C1" s="1"/>
      <c r="D1" s="1"/>
      <c r="E1" s="115" t="s">
        <v>259</v>
      </c>
      <c r="F1" s="115"/>
      <c r="G1" s="116"/>
      <c r="H1" s="116"/>
      <c r="I1" s="116"/>
    </row>
    <row r="2" spans="1:9" ht="31.5" customHeight="1" x14ac:dyDescent="0.2">
      <c r="A2" s="113" t="s">
        <v>260</v>
      </c>
      <c r="B2" s="113"/>
      <c r="C2" s="113"/>
      <c r="D2" s="113"/>
      <c r="E2" s="113"/>
      <c r="F2" s="113"/>
      <c r="G2" s="113"/>
      <c r="H2" s="113"/>
      <c r="I2" s="113"/>
    </row>
    <row r="3" spans="1:9" ht="15" x14ac:dyDescent="0.2">
      <c r="A3" s="114" t="s">
        <v>158</v>
      </c>
      <c r="B3" s="114"/>
      <c r="C3" s="114"/>
      <c r="D3" s="114"/>
      <c r="E3" s="114"/>
      <c r="F3" s="114"/>
      <c r="G3" s="114"/>
      <c r="H3" s="114"/>
      <c r="I3" s="114"/>
    </row>
    <row r="4" spans="1:9" ht="23.25" customHeight="1" x14ac:dyDescent="0.2">
      <c r="A4" s="2" t="s">
        <v>1</v>
      </c>
      <c r="B4" s="2" t="s">
        <v>2</v>
      </c>
      <c r="C4" s="2" t="s">
        <v>3</v>
      </c>
      <c r="D4" s="2" t="s">
        <v>4</v>
      </c>
      <c r="E4" s="2" t="s">
        <v>5</v>
      </c>
      <c r="F4" s="2" t="s">
        <v>6</v>
      </c>
      <c r="G4" s="2" t="s">
        <v>179</v>
      </c>
      <c r="H4" s="2" t="s">
        <v>247</v>
      </c>
      <c r="I4" s="2" t="s">
        <v>261</v>
      </c>
    </row>
    <row r="5" spans="1:9" ht="15" x14ac:dyDescent="0.2">
      <c r="A5" s="3" t="s">
        <v>7</v>
      </c>
      <c r="B5" s="3" t="s">
        <v>8</v>
      </c>
      <c r="C5" s="3" t="s">
        <v>9</v>
      </c>
      <c r="D5" s="3" t="s">
        <v>10</v>
      </c>
      <c r="E5" s="3" t="s">
        <v>11</v>
      </c>
      <c r="F5" s="3" t="s">
        <v>12</v>
      </c>
      <c r="G5" s="4">
        <v>7</v>
      </c>
      <c r="H5" s="3" t="s">
        <v>13</v>
      </c>
      <c r="I5" s="3" t="s">
        <v>14</v>
      </c>
    </row>
    <row r="6" spans="1:9" ht="28.5" x14ac:dyDescent="0.2">
      <c r="A6" s="5" t="s">
        <v>168</v>
      </c>
      <c r="B6" s="6" t="s">
        <v>82</v>
      </c>
      <c r="C6" s="6"/>
      <c r="D6" s="6"/>
      <c r="E6" s="7"/>
      <c r="F6" s="6"/>
      <c r="G6" s="8">
        <f>G7</f>
        <v>20855983</v>
      </c>
      <c r="H6" s="8">
        <f t="shared" ref="H6:I6" si="0">H7</f>
        <v>30152000</v>
      </c>
      <c r="I6" s="8">
        <f t="shared" si="0"/>
        <v>41780000</v>
      </c>
    </row>
    <row r="7" spans="1:9" ht="15" x14ac:dyDescent="0.2">
      <c r="A7" s="9" t="s">
        <v>15</v>
      </c>
      <c r="B7" s="10" t="s">
        <v>82</v>
      </c>
      <c r="C7" s="11" t="s">
        <v>16</v>
      </c>
      <c r="D7" s="4"/>
      <c r="E7" s="12"/>
      <c r="F7" s="4"/>
      <c r="G7" s="29">
        <f>G8+G17+G21</f>
        <v>20855983</v>
      </c>
      <c r="H7" s="29">
        <f>H8+H17+H21</f>
        <v>30152000</v>
      </c>
      <c r="I7" s="29">
        <f>I8+I17+I21</f>
        <v>41780000</v>
      </c>
    </row>
    <row r="8" spans="1:9" ht="45" x14ac:dyDescent="0.2">
      <c r="A8" s="14" t="s">
        <v>83</v>
      </c>
      <c r="B8" s="15" t="s">
        <v>82</v>
      </c>
      <c r="C8" s="16" t="s">
        <v>16</v>
      </c>
      <c r="D8" s="16" t="s">
        <v>59</v>
      </c>
      <c r="E8" s="17"/>
      <c r="F8" s="18"/>
      <c r="G8" s="13">
        <f>G9+G14</f>
        <v>7351683</v>
      </c>
      <c r="H8" s="13">
        <f t="shared" ref="H8:I8" si="1">H9+H14</f>
        <v>7120000</v>
      </c>
      <c r="I8" s="13">
        <f t="shared" si="1"/>
        <v>7120000</v>
      </c>
    </row>
    <row r="9" spans="1:9" ht="30" x14ac:dyDescent="0.2">
      <c r="A9" s="19" t="s">
        <v>21</v>
      </c>
      <c r="B9" s="4" t="s">
        <v>82</v>
      </c>
      <c r="C9" s="4" t="s">
        <v>16</v>
      </c>
      <c r="D9" s="4" t="s">
        <v>59</v>
      </c>
      <c r="E9" s="4" t="s">
        <v>180</v>
      </c>
      <c r="F9" s="4"/>
      <c r="G9" s="20">
        <f>G10+G12</f>
        <v>7120000</v>
      </c>
      <c r="H9" s="20">
        <f>H10+H12</f>
        <v>7120000</v>
      </c>
      <c r="I9" s="20">
        <f>I10+I12</f>
        <v>7120000</v>
      </c>
    </row>
    <row r="10" spans="1:9" ht="60" x14ac:dyDescent="0.2">
      <c r="A10" s="21" t="s">
        <v>19</v>
      </c>
      <c r="B10" s="4" t="s">
        <v>82</v>
      </c>
      <c r="C10" s="4" t="s">
        <v>16</v>
      </c>
      <c r="D10" s="4" t="s">
        <v>59</v>
      </c>
      <c r="E10" s="4" t="s">
        <v>180</v>
      </c>
      <c r="F10" s="4" t="s">
        <v>22</v>
      </c>
      <c r="G10" s="20">
        <f>G11</f>
        <v>6885000</v>
      </c>
      <c r="H10" s="20">
        <f t="shared" ref="H10:I10" si="2">H11</f>
        <v>6885000</v>
      </c>
      <c r="I10" s="20">
        <f t="shared" si="2"/>
        <v>6885000</v>
      </c>
    </row>
    <row r="11" spans="1:9" ht="30" x14ac:dyDescent="0.2">
      <c r="A11" s="21" t="s">
        <v>20</v>
      </c>
      <c r="B11" s="4" t="s">
        <v>82</v>
      </c>
      <c r="C11" s="4" t="s">
        <v>16</v>
      </c>
      <c r="D11" s="4" t="s">
        <v>59</v>
      </c>
      <c r="E11" s="4" t="s">
        <v>180</v>
      </c>
      <c r="F11" s="4" t="s">
        <v>23</v>
      </c>
      <c r="G11" s="20">
        <v>6885000</v>
      </c>
      <c r="H11" s="20">
        <v>6885000</v>
      </c>
      <c r="I11" s="20">
        <v>6885000</v>
      </c>
    </row>
    <row r="12" spans="1:9" ht="30" x14ac:dyDescent="0.2">
      <c r="A12" s="21" t="s">
        <v>24</v>
      </c>
      <c r="B12" s="4" t="s">
        <v>82</v>
      </c>
      <c r="C12" s="4" t="s">
        <v>16</v>
      </c>
      <c r="D12" s="4" t="s">
        <v>59</v>
      </c>
      <c r="E12" s="4" t="s">
        <v>180</v>
      </c>
      <c r="F12" s="4">
        <v>200</v>
      </c>
      <c r="G12" s="20">
        <f>G13</f>
        <v>235000</v>
      </c>
      <c r="H12" s="20">
        <f t="shared" ref="H12:I12" si="3">H13</f>
        <v>235000</v>
      </c>
      <c r="I12" s="20">
        <f t="shared" si="3"/>
        <v>235000</v>
      </c>
    </row>
    <row r="13" spans="1:9" ht="30" x14ac:dyDescent="0.2">
      <c r="A13" s="21" t="s">
        <v>25</v>
      </c>
      <c r="B13" s="4" t="s">
        <v>82</v>
      </c>
      <c r="C13" s="4" t="s">
        <v>16</v>
      </c>
      <c r="D13" s="4" t="s">
        <v>59</v>
      </c>
      <c r="E13" s="4" t="s">
        <v>180</v>
      </c>
      <c r="F13" s="4">
        <v>240</v>
      </c>
      <c r="G13" s="20">
        <v>235000</v>
      </c>
      <c r="H13" s="20">
        <v>235000</v>
      </c>
      <c r="I13" s="20">
        <v>235000</v>
      </c>
    </row>
    <row r="14" spans="1:9" s="108" customFormat="1" ht="30" x14ac:dyDescent="0.2">
      <c r="A14" s="21" t="s">
        <v>326</v>
      </c>
      <c r="B14" s="4" t="s">
        <v>82</v>
      </c>
      <c r="C14" s="4" t="s">
        <v>16</v>
      </c>
      <c r="D14" s="4" t="s">
        <v>59</v>
      </c>
      <c r="E14" s="4" t="s">
        <v>327</v>
      </c>
      <c r="F14" s="4"/>
      <c r="G14" s="20">
        <f>G15</f>
        <v>231683</v>
      </c>
      <c r="H14" s="20">
        <f t="shared" ref="H14:I15" si="4">H15</f>
        <v>0</v>
      </c>
      <c r="I14" s="20">
        <f t="shared" si="4"/>
        <v>0</v>
      </c>
    </row>
    <row r="15" spans="1:9" s="108" customFormat="1" ht="60" x14ac:dyDescent="0.2">
      <c r="A15" s="21" t="s">
        <v>19</v>
      </c>
      <c r="B15" s="4" t="s">
        <v>82</v>
      </c>
      <c r="C15" s="4" t="s">
        <v>16</v>
      </c>
      <c r="D15" s="4" t="s">
        <v>59</v>
      </c>
      <c r="E15" s="4" t="s">
        <v>327</v>
      </c>
      <c r="F15" s="4" t="s">
        <v>22</v>
      </c>
      <c r="G15" s="20">
        <f>G16</f>
        <v>231683</v>
      </c>
      <c r="H15" s="20">
        <f t="shared" si="4"/>
        <v>0</v>
      </c>
      <c r="I15" s="20">
        <f t="shared" si="4"/>
        <v>0</v>
      </c>
    </row>
    <row r="16" spans="1:9" s="108" customFormat="1" ht="30" x14ac:dyDescent="0.2">
      <c r="A16" s="21" t="s">
        <v>20</v>
      </c>
      <c r="B16" s="4" t="s">
        <v>82</v>
      </c>
      <c r="C16" s="4" t="s">
        <v>16</v>
      </c>
      <c r="D16" s="4" t="s">
        <v>59</v>
      </c>
      <c r="E16" s="4" t="s">
        <v>327</v>
      </c>
      <c r="F16" s="4" t="s">
        <v>23</v>
      </c>
      <c r="G16" s="20">
        <v>231683</v>
      </c>
      <c r="H16" s="20"/>
      <c r="I16" s="20"/>
    </row>
    <row r="17" spans="1:9" ht="15" x14ac:dyDescent="0.2">
      <c r="A17" s="22" t="s">
        <v>84</v>
      </c>
      <c r="B17" s="23" t="s">
        <v>82</v>
      </c>
      <c r="C17" s="23" t="s">
        <v>16</v>
      </c>
      <c r="D17" s="23" t="s">
        <v>80</v>
      </c>
      <c r="E17" s="23"/>
      <c r="F17" s="23"/>
      <c r="G17" s="13">
        <f>G18</f>
        <v>300000</v>
      </c>
      <c r="H17" s="13">
        <f t="shared" ref="H17:I19" si="5">H18</f>
        <v>300000</v>
      </c>
      <c r="I17" s="13">
        <f t="shared" si="5"/>
        <v>300000</v>
      </c>
    </row>
    <row r="18" spans="1:9" ht="15" x14ac:dyDescent="0.2">
      <c r="A18" s="19" t="s">
        <v>117</v>
      </c>
      <c r="B18" s="24" t="s">
        <v>82</v>
      </c>
      <c r="C18" s="24" t="s">
        <v>16</v>
      </c>
      <c r="D18" s="24" t="s">
        <v>80</v>
      </c>
      <c r="E18" s="24" t="s">
        <v>118</v>
      </c>
      <c r="F18" s="24"/>
      <c r="G18" s="20">
        <f>G19</f>
        <v>300000</v>
      </c>
      <c r="H18" s="20">
        <f t="shared" si="5"/>
        <v>300000</v>
      </c>
      <c r="I18" s="20">
        <f t="shared" si="5"/>
        <v>300000</v>
      </c>
    </row>
    <row r="19" spans="1:9" ht="15" x14ac:dyDescent="0.2">
      <c r="A19" s="25" t="s">
        <v>26</v>
      </c>
      <c r="B19" s="24" t="s">
        <v>82</v>
      </c>
      <c r="C19" s="24" t="s">
        <v>16</v>
      </c>
      <c r="D19" s="24" t="s">
        <v>80</v>
      </c>
      <c r="E19" s="24" t="s">
        <v>118</v>
      </c>
      <c r="F19" s="24">
        <v>800</v>
      </c>
      <c r="G19" s="20">
        <f>G20</f>
        <v>300000</v>
      </c>
      <c r="H19" s="20">
        <f t="shared" si="5"/>
        <v>300000</v>
      </c>
      <c r="I19" s="20">
        <f t="shared" si="5"/>
        <v>300000</v>
      </c>
    </row>
    <row r="20" spans="1:9" ht="15" x14ac:dyDescent="0.2">
      <c r="A20" s="25" t="s">
        <v>85</v>
      </c>
      <c r="B20" s="24" t="s">
        <v>82</v>
      </c>
      <c r="C20" s="24" t="s">
        <v>16</v>
      </c>
      <c r="D20" s="24" t="s">
        <v>80</v>
      </c>
      <c r="E20" s="24" t="s">
        <v>118</v>
      </c>
      <c r="F20" s="24">
        <v>870</v>
      </c>
      <c r="G20" s="20">
        <v>300000</v>
      </c>
      <c r="H20" s="20">
        <v>300000</v>
      </c>
      <c r="I20" s="20">
        <v>300000</v>
      </c>
    </row>
    <row r="21" spans="1:9" ht="15" x14ac:dyDescent="0.2">
      <c r="A21" s="14" t="s">
        <v>29</v>
      </c>
      <c r="B21" s="15" t="s">
        <v>82</v>
      </c>
      <c r="C21" s="15" t="s">
        <v>16</v>
      </c>
      <c r="D21" s="15" t="s">
        <v>30</v>
      </c>
      <c r="E21" s="24"/>
      <c r="F21" s="24"/>
      <c r="G21" s="13">
        <f>G22+G27</f>
        <v>13204300</v>
      </c>
      <c r="H21" s="13">
        <f t="shared" ref="H21:I21" si="6">H22+H27</f>
        <v>22732000</v>
      </c>
      <c r="I21" s="13">
        <f t="shared" si="6"/>
        <v>34360000</v>
      </c>
    </row>
    <row r="22" spans="1:9" ht="30" x14ac:dyDescent="0.2">
      <c r="A22" s="19" t="s">
        <v>113</v>
      </c>
      <c r="B22" s="24" t="s">
        <v>82</v>
      </c>
      <c r="C22" s="24" t="s">
        <v>16</v>
      </c>
      <c r="D22" s="24" t="s">
        <v>30</v>
      </c>
      <c r="E22" s="26" t="s">
        <v>181</v>
      </c>
      <c r="F22" s="27"/>
      <c r="G22" s="20">
        <f>G23+G25</f>
        <v>13204300</v>
      </c>
      <c r="H22" s="20">
        <f t="shared" ref="H22:I22" si="7">H23+H25</f>
        <v>12408000</v>
      </c>
      <c r="I22" s="20">
        <f t="shared" si="7"/>
        <v>12408000</v>
      </c>
    </row>
    <row r="23" spans="1:9" ht="60" x14ac:dyDescent="0.2">
      <c r="A23" s="25" t="s">
        <v>19</v>
      </c>
      <c r="B23" s="24" t="s">
        <v>82</v>
      </c>
      <c r="C23" s="24" t="s">
        <v>16</v>
      </c>
      <c r="D23" s="24" t="s">
        <v>30</v>
      </c>
      <c r="E23" s="26" t="s">
        <v>181</v>
      </c>
      <c r="F23" s="24">
        <v>100</v>
      </c>
      <c r="G23" s="20">
        <f>G24</f>
        <v>12629300</v>
      </c>
      <c r="H23" s="20">
        <f t="shared" ref="H23:I23" si="8">H24</f>
        <v>11833000</v>
      </c>
      <c r="I23" s="20">
        <f t="shared" si="8"/>
        <v>11833000</v>
      </c>
    </row>
    <row r="24" spans="1:9" ht="15" x14ac:dyDescent="0.2">
      <c r="A24" s="25" t="s">
        <v>40</v>
      </c>
      <c r="B24" s="24" t="s">
        <v>82</v>
      </c>
      <c r="C24" s="24" t="s">
        <v>16</v>
      </c>
      <c r="D24" s="24" t="s">
        <v>30</v>
      </c>
      <c r="E24" s="26" t="s">
        <v>181</v>
      </c>
      <c r="F24" s="24">
        <v>110</v>
      </c>
      <c r="G24" s="20">
        <v>12629300</v>
      </c>
      <c r="H24" s="20">
        <v>11833000</v>
      </c>
      <c r="I24" s="20">
        <v>11833000</v>
      </c>
    </row>
    <row r="25" spans="1:9" ht="30" x14ac:dyDescent="0.2">
      <c r="A25" s="25" t="s">
        <v>24</v>
      </c>
      <c r="B25" s="24" t="s">
        <v>82</v>
      </c>
      <c r="C25" s="24" t="s">
        <v>16</v>
      </c>
      <c r="D25" s="24" t="s">
        <v>30</v>
      </c>
      <c r="E25" s="26" t="s">
        <v>181</v>
      </c>
      <c r="F25" s="24">
        <v>200</v>
      </c>
      <c r="G25" s="20">
        <f>G26</f>
        <v>575000</v>
      </c>
      <c r="H25" s="20">
        <f t="shared" ref="H25:I25" si="9">H26</f>
        <v>575000</v>
      </c>
      <c r="I25" s="20">
        <f t="shared" si="9"/>
        <v>575000</v>
      </c>
    </row>
    <row r="26" spans="1:9" ht="30" x14ac:dyDescent="0.2">
      <c r="A26" s="25" t="s">
        <v>25</v>
      </c>
      <c r="B26" s="24" t="s">
        <v>82</v>
      </c>
      <c r="C26" s="24" t="s">
        <v>16</v>
      </c>
      <c r="D26" s="24" t="s">
        <v>30</v>
      </c>
      <c r="E26" s="26" t="s">
        <v>181</v>
      </c>
      <c r="F26" s="24">
        <v>240</v>
      </c>
      <c r="G26" s="20">
        <v>575000</v>
      </c>
      <c r="H26" s="20">
        <v>575000</v>
      </c>
      <c r="I26" s="20">
        <v>575000</v>
      </c>
    </row>
    <row r="27" spans="1:9" ht="15" x14ac:dyDescent="0.2">
      <c r="A27" s="21" t="s">
        <v>127</v>
      </c>
      <c r="B27" s="4" t="s">
        <v>82</v>
      </c>
      <c r="C27" s="4" t="s">
        <v>16</v>
      </c>
      <c r="D27" s="4" t="s">
        <v>30</v>
      </c>
      <c r="E27" s="12" t="s">
        <v>128</v>
      </c>
      <c r="F27" s="24"/>
      <c r="G27" s="20">
        <f>G28</f>
        <v>0</v>
      </c>
      <c r="H27" s="20">
        <f t="shared" ref="H27:I28" si="10">H28</f>
        <v>10324000</v>
      </c>
      <c r="I27" s="20">
        <f t="shared" si="10"/>
        <v>21952000</v>
      </c>
    </row>
    <row r="28" spans="1:9" ht="15" x14ac:dyDescent="0.2">
      <c r="A28" s="25" t="s">
        <v>26</v>
      </c>
      <c r="B28" s="24" t="s">
        <v>82</v>
      </c>
      <c r="C28" s="24" t="s">
        <v>16</v>
      </c>
      <c r="D28" s="24" t="s">
        <v>30</v>
      </c>
      <c r="E28" s="12" t="s">
        <v>128</v>
      </c>
      <c r="F28" s="24">
        <v>800</v>
      </c>
      <c r="G28" s="20">
        <f>G29</f>
        <v>0</v>
      </c>
      <c r="H28" s="20">
        <f t="shared" si="10"/>
        <v>10324000</v>
      </c>
      <c r="I28" s="20">
        <f t="shared" si="10"/>
        <v>21952000</v>
      </c>
    </row>
    <row r="29" spans="1:9" ht="15" x14ac:dyDescent="0.2">
      <c r="A29" s="25" t="s">
        <v>85</v>
      </c>
      <c r="B29" s="24" t="s">
        <v>82</v>
      </c>
      <c r="C29" s="24" t="s">
        <v>16</v>
      </c>
      <c r="D29" s="24" t="s">
        <v>30</v>
      </c>
      <c r="E29" s="12" t="s">
        <v>128</v>
      </c>
      <c r="F29" s="24">
        <v>870</v>
      </c>
      <c r="G29" s="20"/>
      <c r="H29" s="20">
        <v>10324000</v>
      </c>
      <c r="I29" s="20">
        <v>21952000</v>
      </c>
    </row>
    <row r="30" spans="1:9" ht="28.5" x14ac:dyDescent="0.2">
      <c r="A30" s="5" t="s">
        <v>159</v>
      </c>
      <c r="B30" s="6" t="s">
        <v>86</v>
      </c>
      <c r="C30" s="6"/>
      <c r="D30" s="6"/>
      <c r="E30" s="7"/>
      <c r="F30" s="6"/>
      <c r="G30" s="8">
        <f>G31+G37+G124+G133</f>
        <v>678267167.79999995</v>
      </c>
      <c r="H30" s="8">
        <f>H31+H37+H124+H133</f>
        <v>571931271.38</v>
      </c>
      <c r="I30" s="8">
        <f>I31+I37+I124+I133</f>
        <v>519925387.22000003</v>
      </c>
    </row>
    <row r="31" spans="1:9" ht="14.25" x14ac:dyDescent="0.2">
      <c r="A31" s="9" t="s">
        <v>41</v>
      </c>
      <c r="B31" s="10" t="s">
        <v>86</v>
      </c>
      <c r="C31" s="10" t="s">
        <v>18</v>
      </c>
      <c r="D31" s="10"/>
      <c r="E31" s="28"/>
      <c r="F31" s="10"/>
      <c r="G31" s="29">
        <f>G32</f>
        <v>230000</v>
      </c>
      <c r="H31" s="29">
        <f t="shared" ref="H31:I31" si="11">H32</f>
        <v>230000</v>
      </c>
      <c r="I31" s="29">
        <f t="shared" si="11"/>
        <v>230000</v>
      </c>
    </row>
    <row r="32" spans="1:9" ht="15" x14ac:dyDescent="0.2">
      <c r="A32" s="14" t="s">
        <v>87</v>
      </c>
      <c r="B32" s="15" t="s">
        <v>86</v>
      </c>
      <c r="C32" s="15" t="s">
        <v>18</v>
      </c>
      <c r="D32" s="15" t="s">
        <v>16</v>
      </c>
      <c r="E32" s="16"/>
      <c r="F32" s="15"/>
      <c r="G32" s="13">
        <f>G33</f>
        <v>230000</v>
      </c>
      <c r="H32" s="13">
        <f t="shared" ref="H32:I32" si="12">H33</f>
        <v>230000</v>
      </c>
      <c r="I32" s="13">
        <f t="shared" si="12"/>
        <v>230000</v>
      </c>
    </row>
    <row r="33" spans="1:9" ht="30" x14ac:dyDescent="0.2">
      <c r="A33" s="19" t="s">
        <v>119</v>
      </c>
      <c r="B33" s="4" t="s">
        <v>86</v>
      </c>
      <c r="C33" s="4" t="s">
        <v>18</v>
      </c>
      <c r="D33" s="4" t="s">
        <v>16</v>
      </c>
      <c r="E33" s="30" t="s">
        <v>182</v>
      </c>
      <c r="F33" s="4"/>
      <c r="G33" s="20">
        <f>G34</f>
        <v>230000</v>
      </c>
      <c r="H33" s="20">
        <f t="shared" ref="H33:I33" si="13">H34</f>
        <v>230000</v>
      </c>
      <c r="I33" s="20">
        <f t="shared" si="13"/>
        <v>230000</v>
      </c>
    </row>
    <row r="34" spans="1:9" ht="30" x14ac:dyDescent="0.2">
      <c r="A34" s="21" t="s">
        <v>34</v>
      </c>
      <c r="B34" s="4" t="s">
        <v>86</v>
      </c>
      <c r="C34" s="4" t="s">
        <v>18</v>
      </c>
      <c r="D34" s="4" t="s">
        <v>16</v>
      </c>
      <c r="E34" s="30" t="s">
        <v>182</v>
      </c>
      <c r="F34" s="4">
        <v>600</v>
      </c>
      <c r="G34" s="20">
        <f>G35+G36</f>
        <v>230000</v>
      </c>
      <c r="H34" s="20">
        <f>H35+H36</f>
        <v>230000</v>
      </c>
      <c r="I34" s="20">
        <f>I35+I36</f>
        <v>230000</v>
      </c>
    </row>
    <row r="35" spans="1:9" ht="15" x14ac:dyDescent="0.2">
      <c r="A35" s="21" t="s">
        <v>70</v>
      </c>
      <c r="B35" s="4" t="s">
        <v>86</v>
      </c>
      <c r="C35" s="4" t="s">
        <v>18</v>
      </c>
      <c r="D35" s="4" t="s">
        <v>16</v>
      </c>
      <c r="E35" s="30" t="s">
        <v>182</v>
      </c>
      <c r="F35" s="4">
        <v>610</v>
      </c>
      <c r="G35" s="20">
        <v>187631.53</v>
      </c>
      <c r="H35" s="20">
        <v>170000</v>
      </c>
      <c r="I35" s="20">
        <v>170000</v>
      </c>
    </row>
    <row r="36" spans="1:9" ht="15" x14ac:dyDescent="0.2">
      <c r="A36" s="21" t="s">
        <v>88</v>
      </c>
      <c r="B36" s="4" t="s">
        <v>86</v>
      </c>
      <c r="C36" s="4" t="s">
        <v>18</v>
      </c>
      <c r="D36" s="4" t="s">
        <v>16</v>
      </c>
      <c r="E36" s="30" t="s">
        <v>182</v>
      </c>
      <c r="F36" s="4">
        <v>620</v>
      </c>
      <c r="G36" s="20">
        <v>42368.47</v>
      </c>
      <c r="H36" s="20">
        <v>60000</v>
      </c>
      <c r="I36" s="20">
        <v>60000</v>
      </c>
    </row>
    <row r="37" spans="1:9" ht="14.25" x14ac:dyDescent="0.2">
      <c r="A37" s="9" t="s">
        <v>62</v>
      </c>
      <c r="B37" s="10" t="s">
        <v>86</v>
      </c>
      <c r="C37" s="10" t="s">
        <v>28</v>
      </c>
      <c r="D37" s="10"/>
      <c r="E37" s="28"/>
      <c r="F37" s="31"/>
      <c r="G37" s="29">
        <f>G38+G60+G96+G103</f>
        <v>673687999.79999995</v>
      </c>
      <c r="H37" s="29">
        <f>H38+H60+H96+H103</f>
        <v>567358403.38</v>
      </c>
      <c r="I37" s="29">
        <f>I38+I60+I96+I103</f>
        <v>515352519.22000003</v>
      </c>
    </row>
    <row r="38" spans="1:9" ht="15" x14ac:dyDescent="0.2">
      <c r="A38" s="14" t="s">
        <v>89</v>
      </c>
      <c r="B38" s="15" t="s">
        <v>86</v>
      </c>
      <c r="C38" s="15" t="s">
        <v>28</v>
      </c>
      <c r="D38" s="15" t="s">
        <v>16</v>
      </c>
      <c r="E38" s="16"/>
      <c r="F38" s="15"/>
      <c r="G38" s="13">
        <f>G39+G42+G45+G49+G53+G56</f>
        <v>201967909.50999999</v>
      </c>
      <c r="H38" s="13">
        <f t="shared" ref="H38:I38" si="14">H39+H42+H45+H49+H53+H56</f>
        <v>197335529.44999999</v>
      </c>
      <c r="I38" s="13">
        <f t="shared" si="14"/>
        <v>141646110</v>
      </c>
    </row>
    <row r="39" spans="1:9" ht="50.25" customHeight="1" x14ac:dyDescent="0.2">
      <c r="A39" s="104" t="s">
        <v>287</v>
      </c>
      <c r="B39" s="4" t="s">
        <v>86</v>
      </c>
      <c r="C39" s="4" t="s">
        <v>28</v>
      </c>
      <c r="D39" s="4" t="s">
        <v>16</v>
      </c>
      <c r="E39" s="103" t="s">
        <v>288</v>
      </c>
      <c r="F39" s="4"/>
      <c r="G39" s="20">
        <f>G40</f>
        <v>53547597.18</v>
      </c>
      <c r="H39" s="20">
        <f t="shared" ref="H39:I39" si="15">H40</f>
        <v>55689419.450000003</v>
      </c>
      <c r="I39" s="20">
        <f t="shared" si="15"/>
        <v>0</v>
      </c>
    </row>
    <row r="40" spans="1:9" ht="30" x14ac:dyDescent="0.2">
      <c r="A40" s="21" t="s">
        <v>34</v>
      </c>
      <c r="B40" s="4" t="s">
        <v>86</v>
      </c>
      <c r="C40" s="4" t="s">
        <v>28</v>
      </c>
      <c r="D40" s="4" t="s">
        <v>16</v>
      </c>
      <c r="E40" s="103" t="s">
        <v>288</v>
      </c>
      <c r="F40" s="4" t="s">
        <v>71</v>
      </c>
      <c r="G40" s="20">
        <f>G41</f>
        <v>53547597.18</v>
      </c>
      <c r="H40" s="20">
        <f t="shared" ref="H40:I40" si="16">H41</f>
        <v>55689419.450000003</v>
      </c>
      <c r="I40" s="20">
        <f t="shared" si="16"/>
        <v>0</v>
      </c>
    </row>
    <row r="41" spans="1:9" ht="15" x14ac:dyDescent="0.2">
      <c r="A41" s="21" t="s">
        <v>88</v>
      </c>
      <c r="B41" s="4" t="s">
        <v>86</v>
      </c>
      <c r="C41" s="4" t="s">
        <v>28</v>
      </c>
      <c r="D41" s="4" t="s">
        <v>16</v>
      </c>
      <c r="E41" s="103" t="s">
        <v>288</v>
      </c>
      <c r="F41" s="4" t="s">
        <v>107</v>
      </c>
      <c r="G41" s="20">
        <v>53547597.18</v>
      </c>
      <c r="H41" s="20">
        <v>55689419.450000003</v>
      </c>
      <c r="I41" s="20"/>
    </row>
    <row r="42" spans="1:9" ht="60" x14ac:dyDescent="0.2">
      <c r="A42" s="102" t="s">
        <v>305</v>
      </c>
      <c r="B42" s="4" t="s">
        <v>86</v>
      </c>
      <c r="C42" s="4" t="s">
        <v>28</v>
      </c>
      <c r="D42" s="4" t="s">
        <v>16</v>
      </c>
      <c r="E42" s="103" t="s">
        <v>306</v>
      </c>
      <c r="F42" s="4"/>
      <c r="G42" s="20">
        <f>G43</f>
        <v>1492092</v>
      </c>
      <c r="H42" s="20">
        <f t="shared" ref="H42:I43" si="17">H43</f>
        <v>0</v>
      </c>
      <c r="I42" s="20">
        <f t="shared" si="17"/>
        <v>0</v>
      </c>
    </row>
    <row r="43" spans="1:9" ht="30" x14ac:dyDescent="0.2">
      <c r="A43" s="21" t="s">
        <v>34</v>
      </c>
      <c r="B43" s="4" t="s">
        <v>86</v>
      </c>
      <c r="C43" s="4" t="s">
        <v>28</v>
      </c>
      <c r="D43" s="4" t="s">
        <v>16</v>
      </c>
      <c r="E43" s="103" t="s">
        <v>306</v>
      </c>
      <c r="F43" s="4" t="s">
        <v>71</v>
      </c>
      <c r="G43" s="20">
        <f>G44</f>
        <v>1492092</v>
      </c>
      <c r="H43" s="20">
        <f t="shared" si="17"/>
        <v>0</v>
      </c>
      <c r="I43" s="20">
        <f t="shared" si="17"/>
        <v>0</v>
      </c>
    </row>
    <row r="44" spans="1:9" ht="15" x14ac:dyDescent="0.2">
      <c r="A44" s="21" t="s">
        <v>88</v>
      </c>
      <c r="B44" s="4" t="s">
        <v>86</v>
      </c>
      <c r="C44" s="4" t="s">
        <v>28</v>
      </c>
      <c r="D44" s="4" t="s">
        <v>16</v>
      </c>
      <c r="E44" s="103" t="s">
        <v>306</v>
      </c>
      <c r="F44" s="4" t="s">
        <v>107</v>
      </c>
      <c r="G44" s="20">
        <v>1492092</v>
      </c>
      <c r="H44" s="20"/>
      <c r="I44" s="20"/>
    </row>
    <row r="45" spans="1:9" ht="204" customHeight="1" x14ac:dyDescent="0.2">
      <c r="A45" s="32" t="s">
        <v>141</v>
      </c>
      <c r="B45" s="4" t="s">
        <v>86</v>
      </c>
      <c r="C45" s="4" t="s">
        <v>28</v>
      </c>
      <c r="D45" s="4" t="s">
        <v>16</v>
      </c>
      <c r="E45" s="12" t="s">
        <v>183</v>
      </c>
      <c r="F45" s="4"/>
      <c r="G45" s="20">
        <f>G46</f>
        <v>120174110</v>
      </c>
      <c r="H45" s="20">
        <f t="shared" ref="H45:I45" si="18">H46</f>
        <v>120174110</v>
      </c>
      <c r="I45" s="20">
        <f t="shared" si="18"/>
        <v>120174110</v>
      </c>
    </row>
    <row r="46" spans="1:9" ht="30" x14ac:dyDescent="0.2">
      <c r="A46" s="21" t="s">
        <v>34</v>
      </c>
      <c r="B46" s="4" t="s">
        <v>86</v>
      </c>
      <c r="C46" s="4" t="s">
        <v>28</v>
      </c>
      <c r="D46" s="4" t="s">
        <v>16</v>
      </c>
      <c r="E46" s="12" t="s">
        <v>183</v>
      </c>
      <c r="F46" s="4">
        <v>600</v>
      </c>
      <c r="G46" s="20">
        <f>G47+G48</f>
        <v>120174110</v>
      </c>
      <c r="H46" s="20">
        <f>H47+H48</f>
        <v>120174110</v>
      </c>
      <c r="I46" s="20">
        <f>I47+I48</f>
        <v>120174110</v>
      </c>
    </row>
    <row r="47" spans="1:9" ht="15" x14ac:dyDescent="0.2">
      <c r="A47" s="21" t="s">
        <v>70</v>
      </c>
      <c r="B47" s="4" t="s">
        <v>86</v>
      </c>
      <c r="C47" s="4" t="s">
        <v>28</v>
      </c>
      <c r="D47" s="4" t="s">
        <v>16</v>
      </c>
      <c r="E47" s="12" t="s">
        <v>183</v>
      </c>
      <c r="F47" s="4">
        <v>610</v>
      </c>
      <c r="G47" s="20">
        <v>8153789</v>
      </c>
      <c r="H47" s="20">
        <v>8153789</v>
      </c>
      <c r="I47" s="20">
        <v>8153789</v>
      </c>
    </row>
    <row r="48" spans="1:9" ht="15" x14ac:dyDescent="0.2">
      <c r="A48" s="21" t="s">
        <v>88</v>
      </c>
      <c r="B48" s="4" t="s">
        <v>86</v>
      </c>
      <c r="C48" s="4" t="s">
        <v>28</v>
      </c>
      <c r="D48" s="4" t="s">
        <v>16</v>
      </c>
      <c r="E48" s="12" t="s">
        <v>183</v>
      </c>
      <c r="F48" s="4">
        <v>620</v>
      </c>
      <c r="G48" s="20">
        <v>112020321</v>
      </c>
      <c r="H48" s="20">
        <v>112020321</v>
      </c>
      <c r="I48" s="20">
        <v>112020321</v>
      </c>
    </row>
    <row r="49" spans="1:9" ht="100.5" customHeight="1" x14ac:dyDescent="0.2">
      <c r="A49" s="32" t="s">
        <v>142</v>
      </c>
      <c r="B49" s="4" t="s">
        <v>86</v>
      </c>
      <c r="C49" s="4" t="s">
        <v>28</v>
      </c>
      <c r="D49" s="4" t="s">
        <v>16</v>
      </c>
      <c r="E49" s="12" t="s">
        <v>184</v>
      </c>
      <c r="F49" s="4"/>
      <c r="G49" s="20">
        <f>G50</f>
        <v>228000</v>
      </c>
      <c r="H49" s="20">
        <f t="shared" ref="H49:I49" si="19">H50</f>
        <v>228000</v>
      </c>
      <c r="I49" s="20">
        <f t="shared" si="19"/>
        <v>228000</v>
      </c>
    </row>
    <row r="50" spans="1:9" ht="30" x14ac:dyDescent="0.2">
      <c r="A50" s="21" t="s">
        <v>34</v>
      </c>
      <c r="B50" s="4" t="s">
        <v>92</v>
      </c>
      <c r="C50" s="4" t="s">
        <v>28</v>
      </c>
      <c r="D50" s="4" t="s">
        <v>16</v>
      </c>
      <c r="E50" s="12" t="s">
        <v>184</v>
      </c>
      <c r="F50" s="4">
        <v>600</v>
      </c>
      <c r="G50" s="20">
        <f>G51+G52</f>
        <v>228000</v>
      </c>
      <c r="H50" s="20">
        <f>H51+H52</f>
        <v>228000</v>
      </c>
      <c r="I50" s="20">
        <f>I51+I52</f>
        <v>228000</v>
      </c>
    </row>
    <row r="51" spans="1:9" ht="15" x14ac:dyDescent="0.2">
      <c r="A51" s="21" t="s">
        <v>70</v>
      </c>
      <c r="B51" s="4" t="s">
        <v>92</v>
      </c>
      <c r="C51" s="4" t="s">
        <v>28</v>
      </c>
      <c r="D51" s="4" t="s">
        <v>16</v>
      </c>
      <c r="E51" s="12" t="s">
        <v>184</v>
      </c>
      <c r="F51" s="4">
        <v>610</v>
      </c>
      <c r="G51" s="20">
        <v>48000</v>
      </c>
      <c r="H51" s="20">
        <v>48000</v>
      </c>
      <c r="I51" s="20">
        <v>48000</v>
      </c>
    </row>
    <row r="52" spans="1:9" ht="15" x14ac:dyDescent="0.2">
      <c r="A52" s="21" t="s">
        <v>35</v>
      </c>
      <c r="B52" s="4" t="s">
        <v>92</v>
      </c>
      <c r="C52" s="4" t="s">
        <v>28</v>
      </c>
      <c r="D52" s="4" t="s">
        <v>16</v>
      </c>
      <c r="E52" s="12" t="s">
        <v>184</v>
      </c>
      <c r="F52" s="4">
        <v>620</v>
      </c>
      <c r="G52" s="20">
        <v>180000</v>
      </c>
      <c r="H52" s="20">
        <v>180000</v>
      </c>
      <c r="I52" s="20">
        <v>180000</v>
      </c>
    </row>
    <row r="53" spans="1:9" ht="15" x14ac:dyDescent="0.2">
      <c r="A53" s="19" t="s">
        <v>90</v>
      </c>
      <c r="B53" s="4" t="s">
        <v>86</v>
      </c>
      <c r="C53" s="4" t="s">
        <v>28</v>
      </c>
      <c r="D53" s="4" t="s">
        <v>16</v>
      </c>
      <c r="E53" s="12" t="s">
        <v>185</v>
      </c>
      <c r="F53" s="4"/>
      <c r="G53" s="20">
        <f>G54</f>
        <v>22648110.329999998</v>
      </c>
      <c r="H53" s="20">
        <f t="shared" ref="H53:I53" si="20">H54</f>
        <v>17721000</v>
      </c>
      <c r="I53" s="20">
        <f t="shared" si="20"/>
        <v>17721000</v>
      </c>
    </row>
    <row r="54" spans="1:9" ht="30" x14ac:dyDescent="0.2">
      <c r="A54" s="21" t="s">
        <v>34</v>
      </c>
      <c r="B54" s="4" t="s">
        <v>86</v>
      </c>
      <c r="C54" s="4" t="s">
        <v>28</v>
      </c>
      <c r="D54" s="4" t="s">
        <v>16</v>
      </c>
      <c r="E54" s="12" t="s">
        <v>185</v>
      </c>
      <c r="F54" s="4">
        <v>600</v>
      </c>
      <c r="G54" s="20">
        <f>G55</f>
        <v>22648110.329999998</v>
      </c>
      <c r="H54" s="20">
        <f t="shared" ref="H54:I54" si="21">H55</f>
        <v>17721000</v>
      </c>
      <c r="I54" s="20">
        <f t="shared" si="21"/>
        <v>17721000</v>
      </c>
    </row>
    <row r="55" spans="1:9" ht="15" x14ac:dyDescent="0.2">
      <c r="A55" s="21" t="s">
        <v>35</v>
      </c>
      <c r="B55" s="4" t="s">
        <v>86</v>
      </c>
      <c r="C55" s="4" t="s">
        <v>28</v>
      </c>
      <c r="D55" s="4" t="s">
        <v>16</v>
      </c>
      <c r="E55" s="12" t="s">
        <v>185</v>
      </c>
      <c r="F55" s="4">
        <v>620</v>
      </c>
      <c r="G55" s="20">
        <v>22648110.329999998</v>
      </c>
      <c r="H55" s="20">
        <v>17721000</v>
      </c>
      <c r="I55" s="20">
        <v>17721000</v>
      </c>
    </row>
    <row r="56" spans="1:9" ht="15" x14ac:dyDescent="0.2">
      <c r="A56" s="19" t="s">
        <v>91</v>
      </c>
      <c r="B56" s="4" t="s">
        <v>86</v>
      </c>
      <c r="C56" s="4" t="s">
        <v>28</v>
      </c>
      <c r="D56" s="4" t="s">
        <v>16</v>
      </c>
      <c r="E56" s="12" t="s">
        <v>186</v>
      </c>
      <c r="F56" s="4"/>
      <c r="G56" s="20">
        <f>G57</f>
        <v>3878000</v>
      </c>
      <c r="H56" s="20">
        <f t="shared" ref="H56:I56" si="22">H57</f>
        <v>3523000</v>
      </c>
      <c r="I56" s="20">
        <f t="shared" si="22"/>
        <v>3523000</v>
      </c>
    </row>
    <row r="57" spans="1:9" ht="30" x14ac:dyDescent="0.2">
      <c r="A57" s="21" t="s">
        <v>34</v>
      </c>
      <c r="B57" s="4" t="s">
        <v>86</v>
      </c>
      <c r="C57" s="4" t="s">
        <v>28</v>
      </c>
      <c r="D57" s="4" t="s">
        <v>16</v>
      </c>
      <c r="E57" s="12" t="s">
        <v>186</v>
      </c>
      <c r="F57" s="4">
        <v>600</v>
      </c>
      <c r="G57" s="20">
        <f>G58+G59</f>
        <v>3878000</v>
      </c>
      <c r="H57" s="20">
        <f t="shared" ref="H57:I57" si="23">H58+H59</f>
        <v>3523000</v>
      </c>
      <c r="I57" s="20">
        <f t="shared" si="23"/>
        <v>3523000</v>
      </c>
    </row>
    <row r="58" spans="1:9" ht="15" x14ac:dyDescent="0.2">
      <c r="A58" s="21" t="s">
        <v>64</v>
      </c>
      <c r="B58" s="4" t="s">
        <v>86</v>
      </c>
      <c r="C58" s="4" t="s">
        <v>28</v>
      </c>
      <c r="D58" s="4" t="s">
        <v>16</v>
      </c>
      <c r="E58" s="12" t="s">
        <v>186</v>
      </c>
      <c r="F58" s="4">
        <v>610</v>
      </c>
      <c r="G58" s="20">
        <v>1969000</v>
      </c>
      <c r="H58" s="20">
        <v>1822000</v>
      </c>
      <c r="I58" s="20">
        <v>1822000</v>
      </c>
    </row>
    <row r="59" spans="1:9" ht="15" x14ac:dyDescent="0.2">
      <c r="A59" s="21" t="s">
        <v>88</v>
      </c>
      <c r="B59" s="4" t="s">
        <v>86</v>
      </c>
      <c r="C59" s="4" t="s">
        <v>28</v>
      </c>
      <c r="D59" s="4" t="s">
        <v>16</v>
      </c>
      <c r="E59" s="12" t="s">
        <v>186</v>
      </c>
      <c r="F59" s="4">
        <v>620</v>
      </c>
      <c r="G59" s="20">
        <v>1909000</v>
      </c>
      <c r="H59" s="20">
        <v>1701000</v>
      </c>
      <c r="I59" s="20">
        <v>1701000</v>
      </c>
    </row>
    <row r="60" spans="1:9" ht="15" x14ac:dyDescent="0.2">
      <c r="A60" s="14" t="s">
        <v>93</v>
      </c>
      <c r="B60" s="15" t="s">
        <v>86</v>
      </c>
      <c r="C60" s="15" t="s">
        <v>28</v>
      </c>
      <c r="D60" s="15" t="s">
        <v>36</v>
      </c>
      <c r="E60" s="16"/>
      <c r="F60" s="34"/>
      <c r="G60" s="13">
        <f>G61+G65+G69+G73+G77+G81+G85+G89+G92</f>
        <v>442473492.29000002</v>
      </c>
      <c r="H60" s="13">
        <f t="shared" ref="H60:I60" si="24">H61+H65+H69+H73+H77+H81+H85+H89+H92</f>
        <v>341308633.93000001</v>
      </c>
      <c r="I60" s="13">
        <f t="shared" si="24"/>
        <v>344992169.22000003</v>
      </c>
    </row>
    <row r="61" spans="1:9" ht="135" x14ac:dyDescent="0.2">
      <c r="A61" s="102" t="s">
        <v>279</v>
      </c>
      <c r="B61" s="4" t="s">
        <v>86</v>
      </c>
      <c r="C61" s="4" t="s">
        <v>28</v>
      </c>
      <c r="D61" s="4" t="s">
        <v>36</v>
      </c>
      <c r="E61" s="103" t="s">
        <v>280</v>
      </c>
      <c r="F61" s="4"/>
      <c r="G61" s="20">
        <f>G62</f>
        <v>1249920</v>
      </c>
      <c r="H61" s="20">
        <f t="shared" ref="H61:I61" si="25">H62</f>
        <v>1249920</v>
      </c>
      <c r="I61" s="20">
        <f t="shared" si="25"/>
        <v>1249920</v>
      </c>
    </row>
    <row r="62" spans="1:9" ht="30" x14ac:dyDescent="0.2">
      <c r="A62" s="21" t="s">
        <v>34</v>
      </c>
      <c r="B62" s="4" t="s">
        <v>86</v>
      </c>
      <c r="C62" s="4" t="s">
        <v>28</v>
      </c>
      <c r="D62" s="4" t="s">
        <v>36</v>
      </c>
      <c r="E62" s="103" t="s">
        <v>280</v>
      </c>
      <c r="F62" s="4" t="s">
        <v>71</v>
      </c>
      <c r="G62" s="20">
        <f>G63+G64</f>
        <v>1249920</v>
      </c>
      <c r="H62" s="20">
        <f t="shared" ref="H62:I62" si="26">H63+H64</f>
        <v>1249920</v>
      </c>
      <c r="I62" s="20">
        <f t="shared" si="26"/>
        <v>1249920</v>
      </c>
    </row>
    <row r="63" spans="1:9" ht="15" x14ac:dyDescent="0.2">
      <c r="A63" s="21" t="s">
        <v>64</v>
      </c>
      <c r="B63" s="4" t="s">
        <v>86</v>
      </c>
      <c r="C63" s="4" t="s">
        <v>28</v>
      </c>
      <c r="D63" s="4" t="s">
        <v>36</v>
      </c>
      <c r="E63" s="103" t="s">
        <v>280</v>
      </c>
      <c r="F63" s="4" t="s">
        <v>72</v>
      </c>
      <c r="G63" s="20">
        <v>937440</v>
      </c>
      <c r="H63" s="20">
        <v>937440</v>
      </c>
      <c r="I63" s="20">
        <v>937440</v>
      </c>
    </row>
    <row r="64" spans="1:9" ht="15" x14ac:dyDescent="0.2">
      <c r="A64" s="21" t="s">
        <v>88</v>
      </c>
      <c r="B64" s="4" t="s">
        <v>86</v>
      </c>
      <c r="C64" s="4" t="s">
        <v>28</v>
      </c>
      <c r="D64" s="4" t="s">
        <v>36</v>
      </c>
      <c r="E64" s="103" t="s">
        <v>280</v>
      </c>
      <c r="F64" s="4" t="s">
        <v>107</v>
      </c>
      <c r="G64" s="20">
        <v>312480</v>
      </c>
      <c r="H64" s="20">
        <v>312480</v>
      </c>
      <c r="I64" s="20">
        <v>312480</v>
      </c>
    </row>
    <row r="65" spans="1:9" ht="60" x14ac:dyDescent="0.2">
      <c r="A65" s="21" t="s">
        <v>281</v>
      </c>
      <c r="B65" s="4" t="s">
        <v>86</v>
      </c>
      <c r="C65" s="4" t="s">
        <v>28</v>
      </c>
      <c r="D65" s="4" t="s">
        <v>36</v>
      </c>
      <c r="E65" s="103" t="s">
        <v>282</v>
      </c>
      <c r="F65" s="4"/>
      <c r="G65" s="20">
        <f>G66</f>
        <v>2326795.48</v>
      </c>
      <c r="H65" s="20">
        <f t="shared" ref="H65:I65" si="27">H66</f>
        <v>2326795.48</v>
      </c>
      <c r="I65" s="20">
        <f t="shared" si="27"/>
        <v>2326795.48</v>
      </c>
    </row>
    <row r="66" spans="1:9" ht="30" x14ac:dyDescent="0.2">
      <c r="A66" s="21" t="s">
        <v>34</v>
      </c>
      <c r="B66" s="4" t="s">
        <v>86</v>
      </c>
      <c r="C66" s="4" t="s">
        <v>28</v>
      </c>
      <c r="D66" s="4" t="s">
        <v>36</v>
      </c>
      <c r="E66" s="103" t="s">
        <v>282</v>
      </c>
      <c r="F66" s="4" t="s">
        <v>71</v>
      </c>
      <c r="G66" s="20">
        <f>G67+G68</f>
        <v>2326795.48</v>
      </c>
      <c r="H66" s="20">
        <f t="shared" ref="H66:I66" si="28">H67+H68</f>
        <v>2326795.48</v>
      </c>
      <c r="I66" s="20">
        <f t="shared" si="28"/>
        <v>2326795.48</v>
      </c>
    </row>
    <row r="67" spans="1:9" ht="15" x14ac:dyDescent="0.2">
      <c r="A67" s="21" t="s">
        <v>64</v>
      </c>
      <c r="B67" s="4" t="s">
        <v>86</v>
      </c>
      <c r="C67" s="4" t="s">
        <v>28</v>
      </c>
      <c r="D67" s="4" t="s">
        <v>36</v>
      </c>
      <c r="E67" s="103" t="s">
        <v>282</v>
      </c>
      <c r="F67" s="4" t="s">
        <v>72</v>
      </c>
      <c r="G67" s="20">
        <v>1745096.58</v>
      </c>
      <c r="H67" s="20">
        <v>1745096.58</v>
      </c>
      <c r="I67" s="20">
        <v>1745096.58</v>
      </c>
    </row>
    <row r="68" spans="1:9" ht="15" x14ac:dyDescent="0.2">
      <c r="A68" s="21" t="s">
        <v>88</v>
      </c>
      <c r="B68" s="4" t="s">
        <v>86</v>
      </c>
      <c r="C68" s="4" t="s">
        <v>28</v>
      </c>
      <c r="D68" s="4" t="s">
        <v>36</v>
      </c>
      <c r="E68" s="103" t="s">
        <v>282</v>
      </c>
      <c r="F68" s="4" t="s">
        <v>107</v>
      </c>
      <c r="G68" s="20">
        <v>581698.9</v>
      </c>
      <c r="H68" s="20">
        <v>581698.9</v>
      </c>
      <c r="I68" s="20">
        <v>581698.9</v>
      </c>
    </row>
    <row r="69" spans="1:9" ht="95.25" customHeight="1" x14ac:dyDescent="0.2">
      <c r="A69" s="102" t="s">
        <v>283</v>
      </c>
      <c r="B69" s="4" t="s">
        <v>86</v>
      </c>
      <c r="C69" s="4" t="s">
        <v>28</v>
      </c>
      <c r="D69" s="4" t="s">
        <v>36</v>
      </c>
      <c r="E69" s="103" t="s">
        <v>284</v>
      </c>
      <c r="F69" s="4"/>
      <c r="G69" s="20">
        <f>G70</f>
        <v>32810400</v>
      </c>
      <c r="H69" s="20">
        <f t="shared" ref="H69:I69" si="29">H70</f>
        <v>33122880</v>
      </c>
      <c r="I69" s="20">
        <f t="shared" si="29"/>
        <v>33122880</v>
      </c>
    </row>
    <row r="70" spans="1:9" ht="30" x14ac:dyDescent="0.2">
      <c r="A70" s="21" t="s">
        <v>34</v>
      </c>
      <c r="B70" s="4" t="s">
        <v>86</v>
      </c>
      <c r="C70" s="4" t="s">
        <v>28</v>
      </c>
      <c r="D70" s="4" t="s">
        <v>36</v>
      </c>
      <c r="E70" s="103" t="s">
        <v>284</v>
      </c>
      <c r="F70" s="4" t="s">
        <v>71</v>
      </c>
      <c r="G70" s="20">
        <f>G71+G72</f>
        <v>32810400</v>
      </c>
      <c r="H70" s="20">
        <f t="shared" ref="H70:I70" si="30">H71+H72</f>
        <v>33122880</v>
      </c>
      <c r="I70" s="20">
        <f t="shared" si="30"/>
        <v>33122880</v>
      </c>
    </row>
    <row r="71" spans="1:9" ht="15" x14ac:dyDescent="0.2">
      <c r="A71" s="21" t="s">
        <v>64</v>
      </c>
      <c r="B71" s="4" t="s">
        <v>86</v>
      </c>
      <c r="C71" s="4" t="s">
        <v>28</v>
      </c>
      <c r="D71" s="4" t="s">
        <v>36</v>
      </c>
      <c r="E71" s="103" t="s">
        <v>284</v>
      </c>
      <c r="F71" s="4" t="s">
        <v>72</v>
      </c>
      <c r="G71" s="20">
        <v>22811040</v>
      </c>
      <c r="H71" s="20">
        <v>23123520</v>
      </c>
      <c r="I71" s="20">
        <v>23123520</v>
      </c>
    </row>
    <row r="72" spans="1:9" ht="15" x14ac:dyDescent="0.2">
      <c r="A72" s="21" t="s">
        <v>88</v>
      </c>
      <c r="B72" s="4" t="s">
        <v>86</v>
      </c>
      <c r="C72" s="4" t="s">
        <v>28</v>
      </c>
      <c r="D72" s="4" t="s">
        <v>36</v>
      </c>
      <c r="E72" s="103" t="s">
        <v>284</v>
      </c>
      <c r="F72" s="4" t="s">
        <v>107</v>
      </c>
      <c r="G72" s="20">
        <v>9999360</v>
      </c>
      <c r="H72" s="20">
        <v>9999360</v>
      </c>
      <c r="I72" s="20">
        <v>9999360</v>
      </c>
    </row>
    <row r="73" spans="1:9" ht="80.25" customHeight="1" x14ac:dyDescent="0.2">
      <c r="A73" s="32" t="s">
        <v>148</v>
      </c>
      <c r="B73" s="4" t="s">
        <v>86</v>
      </c>
      <c r="C73" s="4" t="s">
        <v>28</v>
      </c>
      <c r="D73" s="4" t="s">
        <v>36</v>
      </c>
      <c r="E73" s="12" t="s">
        <v>187</v>
      </c>
      <c r="F73" s="35"/>
      <c r="G73" s="20">
        <f>G74</f>
        <v>243677839</v>
      </c>
      <c r="H73" s="20">
        <f t="shared" ref="H73:I73" si="31">H74</f>
        <v>243677839</v>
      </c>
      <c r="I73" s="20">
        <f t="shared" si="31"/>
        <v>243677839</v>
      </c>
    </row>
    <row r="74" spans="1:9" ht="30" x14ac:dyDescent="0.2">
      <c r="A74" s="21" t="s">
        <v>34</v>
      </c>
      <c r="B74" s="4" t="s">
        <v>86</v>
      </c>
      <c r="C74" s="4" t="s">
        <v>28</v>
      </c>
      <c r="D74" s="4" t="s">
        <v>36</v>
      </c>
      <c r="E74" s="12" t="s">
        <v>187</v>
      </c>
      <c r="F74" s="4">
        <v>600</v>
      </c>
      <c r="G74" s="20">
        <f>G75+G76</f>
        <v>243677839</v>
      </c>
      <c r="H74" s="20">
        <f>H75+H76</f>
        <v>243677839</v>
      </c>
      <c r="I74" s="20">
        <f>I75+I76</f>
        <v>243677839</v>
      </c>
    </row>
    <row r="75" spans="1:9" ht="15" x14ac:dyDescent="0.2">
      <c r="A75" s="21" t="s">
        <v>64</v>
      </c>
      <c r="B75" s="4" t="s">
        <v>86</v>
      </c>
      <c r="C75" s="4" t="s">
        <v>28</v>
      </c>
      <c r="D75" s="4" t="s">
        <v>36</v>
      </c>
      <c r="E75" s="12" t="s">
        <v>187</v>
      </c>
      <c r="F75" s="4">
        <v>610</v>
      </c>
      <c r="G75" s="20">
        <v>167794600</v>
      </c>
      <c r="H75" s="20">
        <v>167794600</v>
      </c>
      <c r="I75" s="20">
        <v>167794600</v>
      </c>
    </row>
    <row r="76" spans="1:9" ht="15" x14ac:dyDescent="0.2">
      <c r="A76" s="21" t="s">
        <v>88</v>
      </c>
      <c r="B76" s="4" t="s">
        <v>86</v>
      </c>
      <c r="C76" s="4" t="s">
        <v>28</v>
      </c>
      <c r="D76" s="4" t="s">
        <v>36</v>
      </c>
      <c r="E76" s="12" t="s">
        <v>187</v>
      </c>
      <c r="F76" s="4">
        <v>620</v>
      </c>
      <c r="G76" s="20">
        <v>75883239</v>
      </c>
      <c r="H76" s="20">
        <v>75883239</v>
      </c>
      <c r="I76" s="20">
        <v>75883239</v>
      </c>
    </row>
    <row r="77" spans="1:9" ht="93.75" customHeight="1" x14ac:dyDescent="0.2">
      <c r="A77" s="32" t="s">
        <v>142</v>
      </c>
      <c r="B77" s="4" t="s">
        <v>86</v>
      </c>
      <c r="C77" s="4" t="s">
        <v>28</v>
      </c>
      <c r="D77" s="4" t="s">
        <v>36</v>
      </c>
      <c r="E77" s="12" t="s">
        <v>184</v>
      </c>
      <c r="F77" s="4"/>
      <c r="G77" s="20">
        <f>G78</f>
        <v>1434000</v>
      </c>
      <c r="H77" s="20">
        <f t="shared" ref="H77:I77" si="32">H78</f>
        <v>1434000</v>
      </c>
      <c r="I77" s="20">
        <f t="shared" si="32"/>
        <v>1434000</v>
      </c>
    </row>
    <row r="78" spans="1:9" ht="30" x14ac:dyDescent="0.2">
      <c r="A78" s="21" t="s">
        <v>34</v>
      </c>
      <c r="B78" s="4" t="s">
        <v>92</v>
      </c>
      <c r="C78" s="4" t="s">
        <v>28</v>
      </c>
      <c r="D78" s="4" t="s">
        <v>36</v>
      </c>
      <c r="E78" s="12" t="s">
        <v>184</v>
      </c>
      <c r="F78" s="4">
        <v>600</v>
      </c>
      <c r="G78" s="20">
        <f>G79+G80</f>
        <v>1434000</v>
      </c>
      <c r="H78" s="20">
        <f>H79+H80</f>
        <v>1434000</v>
      </c>
      <c r="I78" s="20">
        <f>I79+I80</f>
        <v>1434000</v>
      </c>
    </row>
    <row r="79" spans="1:9" ht="15" x14ac:dyDescent="0.2">
      <c r="A79" s="21" t="s">
        <v>70</v>
      </c>
      <c r="B79" s="4" t="s">
        <v>92</v>
      </c>
      <c r="C79" s="4" t="s">
        <v>28</v>
      </c>
      <c r="D79" s="4" t="s">
        <v>36</v>
      </c>
      <c r="E79" s="12" t="s">
        <v>184</v>
      </c>
      <c r="F79" s="4">
        <v>610</v>
      </c>
      <c r="G79" s="20">
        <v>1093200</v>
      </c>
      <c r="H79" s="20">
        <v>1093200</v>
      </c>
      <c r="I79" s="20">
        <v>1093200</v>
      </c>
    </row>
    <row r="80" spans="1:9" ht="15" x14ac:dyDescent="0.2">
      <c r="A80" s="21" t="s">
        <v>88</v>
      </c>
      <c r="B80" s="4" t="s">
        <v>92</v>
      </c>
      <c r="C80" s="4" t="s">
        <v>28</v>
      </c>
      <c r="D80" s="4" t="s">
        <v>36</v>
      </c>
      <c r="E80" s="12" t="s">
        <v>184</v>
      </c>
      <c r="F80" s="4">
        <v>620</v>
      </c>
      <c r="G80" s="20">
        <v>340800</v>
      </c>
      <c r="H80" s="20">
        <v>340800</v>
      </c>
      <c r="I80" s="20">
        <v>340800</v>
      </c>
    </row>
    <row r="81" spans="1:9" ht="15" x14ac:dyDescent="0.2">
      <c r="A81" s="19" t="s">
        <v>91</v>
      </c>
      <c r="B81" s="4" t="s">
        <v>86</v>
      </c>
      <c r="C81" s="4" t="s">
        <v>28</v>
      </c>
      <c r="D81" s="4" t="s">
        <v>36</v>
      </c>
      <c r="E81" s="12" t="s">
        <v>186</v>
      </c>
      <c r="F81" s="4"/>
      <c r="G81" s="20">
        <f>G82</f>
        <v>54421050</v>
      </c>
      <c r="H81" s="20">
        <f t="shared" ref="H81:I81" si="33">H82</f>
        <v>40466000</v>
      </c>
      <c r="I81" s="20">
        <f t="shared" si="33"/>
        <v>44466000</v>
      </c>
    </row>
    <row r="82" spans="1:9" ht="30" x14ac:dyDescent="0.2">
      <c r="A82" s="21" t="s">
        <v>34</v>
      </c>
      <c r="B82" s="4" t="s">
        <v>86</v>
      </c>
      <c r="C82" s="4" t="s">
        <v>28</v>
      </c>
      <c r="D82" s="4" t="s">
        <v>36</v>
      </c>
      <c r="E82" s="12" t="s">
        <v>186</v>
      </c>
      <c r="F82" s="4">
        <v>600</v>
      </c>
      <c r="G82" s="20">
        <f>G83+G84</f>
        <v>54421050</v>
      </c>
      <c r="H82" s="20">
        <f>H83+H84</f>
        <v>40466000</v>
      </c>
      <c r="I82" s="20">
        <f>I83+I84</f>
        <v>44466000</v>
      </c>
    </row>
    <row r="83" spans="1:9" ht="15" x14ac:dyDescent="0.2">
      <c r="A83" s="21" t="s">
        <v>94</v>
      </c>
      <c r="B83" s="4" t="s">
        <v>86</v>
      </c>
      <c r="C83" s="4" t="s">
        <v>28</v>
      </c>
      <c r="D83" s="4" t="s">
        <v>36</v>
      </c>
      <c r="E83" s="12" t="s">
        <v>186</v>
      </c>
      <c r="F83" s="4">
        <v>610</v>
      </c>
      <c r="G83" s="20">
        <v>40783925</v>
      </c>
      <c r="H83" s="20">
        <v>29067000</v>
      </c>
      <c r="I83" s="20">
        <v>32067000</v>
      </c>
    </row>
    <row r="84" spans="1:9" ht="15" x14ac:dyDescent="0.2">
      <c r="A84" s="21" t="s">
        <v>88</v>
      </c>
      <c r="B84" s="4" t="s">
        <v>86</v>
      </c>
      <c r="C84" s="4" t="s">
        <v>28</v>
      </c>
      <c r="D84" s="4" t="s">
        <v>36</v>
      </c>
      <c r="E84" s="12" t="s">
        <v>186</v>
      </c>
      <c r="F84" s="4">
        <v>620</v>
      </c>
      <c r="G84" s="20">
        <v>13637125</v>
      </c>
      <c r="H84" s="20">
        <v>11399000</v>
      </c>
      <c r="I84" s="20">
        <v>12399000</v>
      </c>
    </row>
    <row r="85" spans="1:9" ht="44.25" customHeight="1" x14ac:dyDescent="0.25">
      <c r="A85" s="33" t="s">
        <v>289</v>
      </c>
      <c r="B85" s="4" t="s">
        <v>86</v>
      </c>
      <c r="C85" s="4" t="s">
        <v>28</v>
      </c>
      <c r="D85" s="4" t="s">
        <v>36</v>
      </c>
      <c r="E85" s="12" t="s">
        <v>290</v>
      </c>
      <c r="F85" s="4"/>
      <c r="G85" s="20">
        <f>G86</f>
        <v>14381081.809999999</v>
      </c>
      <c r="H85" s="20">
        <f t="shared" ref="H85:I85" si="34">H86</f>
        <v>12800963.449999999</v>
      </c>
      <c r="I85" s="20">
        <f t="shared" si="34"/>
        <v>12235256.74</v>
      </c>
    </row>
    <row r="86" spans="1:9" ht="30" x14ac:dyDescent="0.25">
      <c r="A86" s="33" t="s">
        <v>34</v>
      </c>
      <c r="B86" s="4" t="s">
        <v>86</v>
      </c>
      <c r="C86" s="4" t="s">
        <v>28</v>
      </c>
      <c r="D86" s="4" t="s">
        <v>36</v>
      </c>
      <c r="E86" s="12" t="s">
        <v>290</v>
      </c>
      <c r="F86" s="4" t="s">
        <v>71</v>
      </c>
      <c r="G86" s="20">
        <f>G87+G88</f>
        <v>14381081.809999999</v>
      </c>
      <c r="H86" s="20">
        <f t="shared" ref="H86:I86" si="35">H87+H88</f>
        <v>12800963.449999999</v>
      </c>
      <c r="I86" s="20">
        <f t="shared" si="35"/>
        <v>12235256.74</v>
      </c>
    </row>
    <row r="87" spans="1:9" ht="15" x14ac:dyDescent="0.2">
      <c r="A87" s="21" t="s">
        <v>70</v>
      </c>
      <c r="B87" s="4" t="s">
        <v>86</v>
      </c>
      <c r="C87" s="4" t="s">
        <v>28</v>
      </c>
      <c r="D87" s="4" t="s">
        <v>36</v>
      </c>
      <c r="E87" s="12" t="s">
        <v>290</v>
      </c>
      <c r="F87" s="4" t="s">
        <v>72</v>
      </c>
      <c r="G87" s="20">
        <v>9211275.5199999996</v>
      </c>
      <c r="H87" s="20">
        <v>7923713.2300000004</v>
      </c>
      <c r="I87" s="20">
        <v>7516278.2999999998</v>
      </c>
    </row>
    <row r="88" spans="1:9" ht="15" x14ac:dyDescent="0.2">
      <c r="A88" s="21" t="s">
        <v>88</v>
      </c>
      <c r="B88" s="4" t="s">
        <v>86</v>
      </c>
      <c r="C88" s="4" t="s">
        <v>28</v>
      </c>
      <c r="D88" s="4" t="s">
        <v>36</v>
      </c>
      <c r="E88" s="12" t="s">
        <v>290</v>
      </c>
      <c r="F88" s="4" t="s">
        <v>107</v>
      </c>
      <c r="G88" s="20">
        <v>5169806.29</v>
      </c>
      <c r="H88" s="20">
        <v>4877250.22</v>
      </c>
      <c r="I88" s="20">
        <v>4718978.4400000004</v>
      </c>
    </row>
    <row r="89" spans="1:9" ht="15" x14ac:dyDescent="0.2">
      <c r="A89" s="21" t="s">
        <v>322</v>
      </c>
      <c r="B89" s="4" t="s">
        <v>86</v>
      </c>
      <c r="C89" s="4" t="s">
        <v>28</v>
      </c>
      <c r="D89" s="4" t="s">
        <v>36</v>
      </c>
      <c r="E89" s="12" t="s">
        <v>323</v>
      </c>
      <c r="F89" s="4"/>
      <c r="G89" s="20">
        <f>G90</f>
        <v>86181850</v>
      </c>
      <c r="H89" s="20">
        <f t="shared" ref="H89:I90" si="36">H90</f>
        <v>0</v>
      </c>
      <c r="I89" s="20">
        <f t="shared" si="36"/>
        <v>0</v>
      </c>
    </row>
    <row r="90" spans="1:9" ht="30" x14ac:dyDescent="0.25">
      <c r="A90" s="33" t="s">
        <v>34</v>
      </c>
      <c r="B90" s="4" t="s">
        <v>86</v>
      </c>
      <c r="C90" s="4" t="s">
        <v>28</v>
      </c>
      <c r="D90" s="4" t="s">
        <v>36</v>
      </c>
      <c r="E90" s="12" t="s">
        <v>323</v>
      </c>
      <c r="F90" s="4" t="s">
        <v>71</v>
      </c>
      <c r="G90" s="20">
        <f>G91</f>
        <v>86181850</v>
      </c>
      <c r="H90" s="20">
        <f t="shared" si="36"/>
        <v>0</v>
      </c>
      <c r="I90" s="20">
        <f t="shared" si="36"/>
        <v>0</v>
      </c>
    </row>
    <row r="91" spans="1:9" ht="15" x14ac:dyDescent="0.2">
      <c r="A91" s="21" t="s">
        <v>70</v>
      </c>
      <c r="B91" s="4" t="s">
        <v>86</v>
      </c>
      <c r="C91" s="4" t="s">
        <v>28</v>
      </c>
      <c r="D91" s="4" t="s">
        <v>36</v>
      </c>
      <c r="E91" s="12" t="s">
        <v>323</v>
      </c>
      <c r="F91" s="4" t="s">
        <v>72</v>
      </c>
      <c r="G91" s="20">
        <v>86181850</v>
      </c>
      <c r="H91" s="20"/>
      <c r="I91" s="20"/>
    </row>
    <row r="92" spans="1:9" ht="45.75" customHeight="1" x14ac:dyDescent="0.25">
      <c r="A92" s="33" t="s">
        <v>267</v>
      </c>
      <c r="B92" s="4" t="s">
        <v>86</v>
      </c>
      <c r="C92" s="4" t="s">
        <v>28</v>
      </c>
      <c r="D92" s="4" t="s">
        <v>36</v>
      </c>
      <c r="E92" s="12" t="s">
        <v>268</v>
      </c>
      <c r="F92" s="4"/>
      <c r="G92" s="20">
        <f>G93</f>
        <v>5990556</v>
      </c>
      <c r="H92" s="20">
        <f t="shared" ref="H92:I92" si="37">H93</f>
        <v>6230236</v>
      </c>
      <c r="I92" s="20">
        <f t="shared" si="37"/>
        <v>6479478</v>
      </c>
    </row>
    <row r="93" spans="1:9" ht="30" x14ac:dyDescent="0.25">
      <c r="A93" s="33" t="s">
        <v>34</v>
      </c>
      <c r="B93" s="4" t="s">
        <v>86</v>
      </c>
      <c r="C93" s="4" t="s">
        <v>28</v>
      </c>
      <c r="D93" s="4" t="s">
        <v>36</v>
      </c>
      <c r="E93" s="12" t="s">
        <v>268</v>
      </c>
      <c r="F93" s="4" t="s">
        <v>71</v>
      </c>
      <c r="G93" s="20">
        <f>G94+G95</f>
        <v>5990556</v>
      </c>
      <c r="H93" s="20">
        <f>H94+H95</f>
        <v>6230236</v>
      </c>
      <c r="I93" s="20">
        <f>I94+I95</f>
        <v>6479478</v>
      </c>
    </row>
    <row r="94" spans="1:9" ht="18" customHeight="1" x14ac:dyDescent="0.2">
      <c r="A94" s="21" t="s">
        <v>70</v>
      </c>
      <c r="B94" s="4" t="s">
        <v>86</v>
      </c>
      <c r="C94" s="4" t="s">
        <v>28</v>
      </c>
      <c r="D94" s="4" t="s">
        <v>36</v>
      </c>
      <c r="E94" s="12" t="s">
        <v>268</v>
      </c>
      <c r="F94" s="4" t="s">
        <v>72</v>
      </c>
      <c r="G94" s="20">
        <v>4556850</v>
      </c>
      <c r="H94" s="20">
        <v>4739175</v>
      </c>
      <c r="I94" s="20">
        <v>4928765.8</v>
      </c>
    </row>
    <row r="95" spans="1:9" ht="17.25" customHeight="1" x14ac:dyDescent="0.2">
      <c r="A95" s="21" t="s">
        <v>88</v>
      </c>
      <c r="B95" s="4" t="s">
        <v>86</v>
      </c>
      <c r="C95" s="4" t="s">
        <v>28</v>
      </c>
      <c r="D95" s="4" t="s">
        <v>36</v>
      </c>
      <c r="E95" s="12" t="s">
        <v>268</v>
      </c>
      <c r="F95" s="4" t="s">
        <v>107</v>
      </c>
      <c r="G95" s="20">
        <v>1433706</v>
      </c>
      <c r="H95" s="20">
        <v>1491061</v>
      </c>
      <c r="I95" s="20">
        <v>1550712.2</v>
      </c>
    </row>
    <row r="96" spans="1:9" ht="15" x14ac:dyDescent="0.2">
      <c r="A96" s="14" t="s">
        <v>63</v>
      </c>
      <c r="B96" s="15" t="s">
        <v>86</v>
      </c>
      <c r="C96" s="15" t="s">
        <v>28</v>
      </c>
      <c r="D96" s="15" t="s">
        <v>37</v>
      </c>
      <c r="E96" s="12"/>
      <c r="F96" s="4"/>
      <c r="G96" s="13">
        <f>G97+G100</f>
        <v>19973000</v>
      </c>
      <c r="H96" s="13">
        <f t="shared" ref="H96:I96" si="38">H97+H100</f>
        <v>19973000</v>
      </c>
      <c r="I96" s="13">
        <f t="shared" si="38"/>
        <v>19973000</v>
      </c>
    </row>
    <row r="97" spans="1:9" ht="15" x14ac:dyDescent="0.2">
      <c r="A97" s="19" t="s">
        <v>111</v>
      </c>
      <c r="B97" s="4" t="s">
        <v>86</v>
      </c>
      <c r="C97" s="4" t="s">
        <v>28</v>
      </c>
      <c r="D97" s="4" t="s">
        <v>37</v>
      </c>
      <c r="E97" s="12" t="s">
        <v>188</v>
      </c>
      <c r="F97" s="4"/>
      <c r="G97" s="20">
        <f>G98</f>
        <v>12865160</v>
      </c>
      <c r="H97" s="20">
        <f t="shared" ref="H97:I98" si="39">H98</f>
        <v>13018000</v>
      </c>
      <c r="I97" s="20">
        <f t="shared" si="39"/>
        <v>13018000</v>
      </c>
    </row>
    <row r="98" spans="1:9" ht="30" x14ac:dyDescent="0.2">
      <c r="A98" s="21" t="s">
        <v>34</v>
      </c>
      <c r="B98" s="4" t="s">
        <v>86</v>
      </c>
      <c r="C98" s="4" t="s">
        <v>28</v>
      </c>
      <c r="D98" s="4" t="s">
        <v>37</v>
      </c>
      <c r="E98" s="12" t="s">
        <v>188</v>
      </c>
      <c r="F98" s="4">
        <v>600</v>
      </c>
      <c r="G98" s="20">
        <f>G99</f>
        <v>12865160</v>
      </c>
      <c r="H98" s="20">
        <f t="shared" si="39"/>
        <v>13018000</v>
      </c>
      <c r="I98" s="20">
        <f t="shared" si="39"/>
        <v>13018000</v>
      </c>
    </row>
    <row r="99" spans="1:9" ht="15" x14ac:dyDescent="0.2">
      <c r="A99" s="21" t="s">
        <v>70</v>
      </c>
      <c r="B99" s="4" t="s">
        <v>86</v>
      </c>
      <c r="C99" s="4" t="s">
        <v>28</v>
      </c>
      <c r="D99" s="4" t="s">
        <v>37</v>
      </c>
      <c r="E99" s="12" t="s">
        <v>188</v>
      </c>
      <c r="F99" s="4">
        <v>610</v>
      </c>
      <c r="G99" s="20">
        <v>12865160</v>
      </c>
      <c r="H99" s="20">
        <v>13018000</v>
      </c>
      <c r="I99" s="20">
        <v>13018000</v>
      </c>
    </row>
    <row r="100" spans="1:9" ht="45" x14ac:dyDescent="0.2">
      <c r="A100" s="21" t="s">
        <v>265</v>
      </c>
      <c r="B100" s="4" t="s">
        <v>86</v>
      </c>
      <c r="C100" s="4" t="s">
        <v>28</v>
      </c>
      <c r="D100" s="4" t="s">
        <v>37</v>
      </c>
      <c r="E100" s="12" t="s">
        <v>266</v>
      </c>
      <c r="F100" s="4"/>
      <c r="G100" s="20">
        <f>G101</f>
        <v>7107840</v>
      </c>
      <c r="H100" s="20">
        <f t="shared" ref="H100:I101" si="40">H101</f>
        <v>6955000</v>
      </c>
      <c r="I100" s="20">
        <f t="shared" si="40"/>
        <v>6955000</v>
      </c>
    </row>
    <row r="101" spans="1:9" ht="30" x14ac:dyDescent="0.2">
      <c r="A101" s="21" t="s">
        <v>34</v>
      </c>
      <c r="B101" s="4" t="s">
        <v>86</v>
      </c>
      <c r="C101" s="4" t="s">
        <v>28</v>
      </c>
      <c r="D101" s="4" t="s">
        <v>37</v>
      </c>
      <c r="E101" s="12" t="s">
        <v>266</v>
      </c>
      <c r="F101" s="4" t="s">
        <v>71</v>
      </c>
      <c r="G101" s="20">
        <f>G102</f>
        <v>7107840</v>
      </c>
      <c r="H101" s="20">
        <f t="shared" si="40"/>
        <v>6955000</v>
      </c>
      <c r="I101" s="20">
        <f t="shared" si="40"/>
        <v>6955000</v>
      </c>
    </row>
    <row r="102" spans="1:9" ht="15" x14ac:dyDescent="0.2">
      <c r="A102" s="21" t="s">
        <v>64</v>
      </c>
      <c r="B102" s="4" t="s">
        <v>86</v>
      </c>
      <c r="C102" s="4" t="s">
        <v>28</v>
      </c>
      <c r="D102" s="4" t="s">
        <v>37</v>
      </c>
      <c r="E102" s="12" t="s">
        <v>266</v>
      </c>
      <c r="F102" s="4" t="s">
        <v>72</v>
      </c>
      <c r="G102" s="20">
        <v>7107840</v>
      </c>
      <c r="H102" s="20">
        <v>6955000</v>
      </c>
      <c r="I102" s="20">
        <v>6955000</v>
      </c>
    </row>
    <row r="103" spans="1:9" ht="15" x14ac:dyDescent="0.2">
      <c r="A103" s="14" t="s">
        <v>66</v>
      </c>
      <c r="B103" s="15" t="s">
        <v>86</v>
      </c>
      <c r="C103" s="15" t="s">
        <v>28</v>
      </c>
      <c r="D103" s="15" t="s">
        <v>39</v>
      </c>
      <c r="E103" s="16"/>
      <c r="F103" s="15"/>
      <c r="G103" s="13">
        <f>G104+G109+G114+G117+G121</f>
        <v>9273598</v>
      </c>
      <c r="H103" s="13">
        <f t="shared" ref="H103:I103" si="41">H104+H109+H114+H117+H121</f>
        <v>8741240</v>
      </c>
      <c r="I103" s="13">
        <f t="shared" si="41"/>
        <v>8741240</v>
      </c>
    </row>
    <row r="104" spans="1:9" ht="30" x14ac:dyDescent="0.2">
      <c r="A104" s="19" t="s">
        <v>124</v>
      </c>
      <c r="B104" s="4" t="s">
        <v>86</v>
      </c>
      <c r="C104" s="4" t="s">
        <v>28</v>
      </c>
      <c r="D104" s="4" t="s">
        <v>39</v>
      </c>
      <c r="E104" s="12" t="s">
        <v>189</v>
      </c>
      <c r="F104" s="4"/>
      <c r="G104" s="20">
        <f>G105+G107</f>
        <v>253200</v>
      </c>
      <c r="H104" s="20">
        <f>H105+H107</f>
        <v>193200</v>
      </c>
      <c r="I104" s="20">
        <f>I105+I107</f>
        <v>193200</v>
      </c>
    </row>
    <row r="105" spans="1:9" ht="30" x14ac:dyDescent="0.2">
      <c r="A105" s="21" t="s">
        <v>24</v>
      </c>
      <c r="B105" s="4" t="s">
        <v>86</v>
      </c>
      <c r="C105" s="4" t="s">
        <v>28</v>
      </c>
      <c r="D105" s="4" t="s">
        <v>39</v>
      </c>
      <c r="E105" s="12" t="s">
        <v>189</v>
      </c>
      <c r="F105" s="4">
        <v>200</v>
      </c>
      <c r="G105" s="20">
        <f>G106</f>
        <v>223200</v>
      </c>
      <c r="H105" s="20">
        <f t="shared" ref="H105:I105" si="42">H106</f>
        <v>150000</v>
      </c>
      <c r="I105" s="20">
        <f t="shared" si="42"/>
        <v>150000</v>
      </c>
    </row>
    <row r="106" spans="1:9" ht="30" x14ac:dyDescent="0.2">
      <c r="A106" s="21" t="s">
        <v>25</v>
      </c>
      <c r="B106" s="4" t="s">
        <v>86</v>
      </c>
      <c r="C106" s="4" t="s">
        <v>28</v>
      </c>
      <c r="D106" s="4" t="s">
        <v>39</v>
      </c>
      <c r="E106" s="12" t="s">
        <v>189</v>
      </c>
      <c r="F106" s="4">
        <v>240</v>
      </c>
      <c r="G106" s="20">
        <v>223200</v>
      </c>
      <c r="H106" s="20">
        <v>150000</v>
      </c>
      <c r="I106" s="20">
        <v>150000</v>
      </c>
    </row>
    <row r="107" spans="1:9" ht="15" x14ac:dyDescent="0.2">
      <c r="A107" s="25" t="s">
        <v>31</v>
      </c>
      <c r="B107" s="24" t="s">
        <v>86</v>
      </c>
      <c r="C107" s="24" t="s">
        <v>28</v>
      </c>
      <c r="D107" s="24" t="s">
        <v>39</v>
      </c>
      <c r="E107" s="12" t="s">
        <v>189</v>
      </c>
      <c r="F107" s="24">
        <v>300</v>
      </c>
      <c r="G107" s="20">
        <f>G108</f>
        <v>30000</v>
      </c>
      <c r="H107" s="20">
        <f t="shared" ref="H107:I107" si="43">H108</f>
        <v>43200</v>
      </c>
      <c r="I107" s="20">
        <f t="shared" si="43"/>
        <v>43200</v>
      </c>
    </row>
    <row r="108" spans="1:9" ht="15" x14ac:dyDescent="0.2">
      <c r="A108" s="25" t="s">
        <v>95</v>
      </c>
      <c r="B108" s="24" t="s">
        <v>86</v>
      </c>
      <c r="C108" s="24" t="s">
        <v>28</v>
      </c>
      <c r="D108" s="24" t="s">
        <v>39</v>
      </c>
      <c r="E108" s="12" t="s">
        <v>189</v>
      </c>
      <c r="F108" s="24">
        <v>350</v>
      </c>
      <c r="G108" s="20">
        <v>30000</v>
      </c>
      <c r="H108" s="20">
        <v>43200</v>
      </c>
      <c r="I108" s="20">
        <v>43200</v>
      </c>
    </row>
    <row r="109" spans="1:9" ht="30" x14ac:dyDescent="0.2">
      <c r="A109" s="19" t="s">
        <v>21</v>
      </c>
      <c r="B109" s="4" t="s">
        <v>86</v>
      </c>
      <c r="C109" s="4" t="s">
        <v>28</v>
      </c>
      <c r="D109" s="4" t="s">
        <v>39</v>
      </c>
      <c r="E109" s="4" t="s">
        <v>190</v>
      </c>
      <c r="F109" s="4"/>
      <c r="G109" s="20">
        <f>G110+G112</f>
        <v>6790000</v>
      </c>
      <c r="H109" s="20">
        <f t="shared" ref="H109:I109" si="44">H110+H112</f>
        <v>6790000</v>
      </c>
      <c r="I109" s="20">
        <f t="shared" si="44"/>
        <v>6790000</v>
      </c>
    </row>
    <row r="110" spans="1:9" ht="60" x14ac:dyDescent="0.2">
      <c r="A110" s="21" t="s">
        <v>19</v>
      </c>
      <c r="B110" s="4" t="s">
        <v>86</v>
      </c>
      <c r="C110" s="4" t="s">
        <v>28</v>
      </c>
      <c r="D110" s="4" t="s">
        <v>39</v>
      </c>
      <c r="E110" s="4" t="s">
        <v>190</v>
      </c>
      <c r="F110" s="4" t="s">
        <v>22</v>
      </c>
      <c r="G110" s="20">
        <f>G111</f>
        <v>6625000</v>
      </c>
      <c r="H110" s="20">
        <f t="shared" ref="H110:I110" si="45">H111</f>
        <v>6625000</v>
      </c>
      <c r="I110" s="20">
        <f t="shared" si="45"/>
        <v>6625000</v>
      </c>
    </row>
    <row r="111" spans="1:9" ht="30" x14ac:dyDescent="0.2">
      <c r="A111" s="21" t="s">
        <v>20</v>
      </c>
      <c r="B111" s="4" t="s">
        <v>86</v>
      </c>
      <c r="C111" s="4" t="s">
        <v>28</v>
      </c>
      <c r="D111" s="4" t="s">
        <v>39</v>
      </c>
      <c r="E111" s="4" t="s">
        <v>190</v>
      </c>
      <c r="F111" s="4" t="s">
        <v>23</v>
      </c>
      <c r="G111" s="20">
        <v>6625000</v>
      </c>
      <c r="H111" s="20">
        <v>6625000</v>
      </c>
      <c r="I111" s="20">
        <v>6625000</v>
      </c>
    </row>
    <row r="112" spans="1:9" ht="30" x14ac:dyDescent="0.2">
      <c r="A112" s="21" t="s">
        <v>24</v>
      </c>
      <c r="B112" s="4" t="s">
        <v>86</v>
      </c>
      <c r="C112" s="4" t="s">
        <v>28</v>
      </c>
      <c r="D112" s="4" t="s">
        <v>39</v>
      </c>
      <c r="E112" s="4" t="s">
        <v>190</v>
      </c>
      <c r="F112" s="4">
        <v>200</v>
      </c>
      <c r="G112" s="20">
        <f>G113</f>
        <v>165000</v>
      </c>
      <c r="H112" s="20">
        <f t="shared" ref="H112:I112" si="46">H113</f>
        <v>165000</v>
      </c>
      <c r="I112" s="20">
        <f t="shared" si="46"/>
        <v>165000</v>
      </c>
    </row>
    <row r="113" spans="1:9" ht="30" x14ac:dyDescent="0.2">
      <c r="A113" s="21" t="s">
        <v>25</v>
      </c>
      <c r="B113" s="4" t="s">
        <v>86</v>
      </c>
      <c r="C113" s="4" t="s">
        <v>28</v>
      </c>
      <c r="D113" s="4" t="s">
        <v>39</v>
      </c>
      <c r="E113" s="4" t="s">
        <v>190</v>
      </c>
      <c r="F113" s="4">
        <v>240</v>
      </c>
      <c r="G113" s="20">
        <v>165000</v>
      </c>
      <c r="H113" s="20">
        <v>165000</v>
      </c>
      <c r="I113" s="20">
        <v>165000</v>
      </c>
    </row>
    <row r="114" spans="1:9" ht="30" x14ac:dyDescent="0.2">
      <c r="A114" s="21" t="s">
        <v>192</v>
      </c>
      <c r="B114" s="4" t="s">
        <v>86</v>
      </c>
      <c r="C114" s="4" t="s">
        <v>28</v>
      </c>
      <c r="D114" s="4" t="s">
        <v>39</v>
      </c>
      <c r="E114" s="4" t="s">
        <v>193</v>
      </c>
      <c r="F114" s="4"/>
      <c r="G114" s="20">
        <f>G115</f>
        <v>59560</v>
      </c>
      <c r="H114" s="20">
        <f t="shared" ref="H114:I115" si="47">H115</f>
        <v>25000</v>
      </c>
      <c r="I114" s="20">
        <f t="shared" si="47"/>
        <v>25000</v>
      </c>
    </row>
    <row r="115" spans="1:9" ht="15" x14ac:dyDescent="0.2">
      <c r="A115" s="25" t="s">
        <v>31</v>
      </c>
      <c r="B115" s="4" t="s">
        <v>86</v>
      </c>
      <c r="C115" s="4" t="s">
        <v>28</v>
      </c>
      <c r="D115" s="4" t="s">
        <v>39</v>
      </c>
      <c r="E115" s="4" t="s">
        <v>193</v>
      </c>
      <c r="F115" s="4" t="s">
        <v>137</v>
      </c>
      <c r="G115" s="20">
        <f>G116</f>
        <v>59560</v>
      </c>
      <c r="H115" s="20">
        <f t="shared" si="47"/>
        <v>25000</v>
      </c>
      <c r="I115" s="20">
        <f t="shared" si="47"/>
        <v>25000</v>
      </c>
    </row>
    <row r="116" spans="1:9" ht="15" x14ac:dyDescent="0.2">
      <c r="A116" s="21" t="s">
        <v>195</v>
      </c>
      <c r="B116" s="4" t="s">
        <v>86</v>
      </c>
      <c r="C116" s="4" t="s">
        <v>28</v>
      </c>
      <c r="D116" s="4" t="s">
        <v>39</v>
      </c>
      <c r="E116" s="4" t="s">
        <v>193</v>
      </c>
      <c r="F116" s="4" t="s">
        <v>194</v>
      </c>
      <c r="G116" s="20">
        <v>59560</v>
      </c>
      <c r="H116" s="20">
        <v>25000</v>
      </c>
      <c r="I116" s="20">
        <v>25000</v>
      </c>
    </row>
    <row r="117" spans="1:9" ht="22.5" customHeight="1" x14ac:dyDescent="0.2">
      <c r="A117" s="21" t="s">
        <v>155</v>
      </c>
      <c r="B117" s="4" t="s">
        <v>86</v>
      </c>
      <c r="C117" s="4" t="s">
        <v>28</v>
      </c>
      <c r="D117" s="4" t="s">
        <v>39</v>
      </c>
      <c r="E117" s="12" t="s">
        <v>191</v>
      </c>
      <c r="F117" s="4"/>
      <c r="G117" s="20">
        <f>G118</f>
        <v>2028040</v>
      </c>
      <c r="H117" s="20">
        <f t="shared" ref="H117:I117" si="48">H118</f>
        <v>1733040</v>
      </c>
      <c r="I117" s="20">
        <f t="shared" si="48"/>
        <v>1733040</v>
      </c>
    </row>
    <row r="118" spans="1:9" ht="30" x14ac:dyDescent="0.2">
      <c r="A118" s="21" t="s">
        <v>34</v>
      </c>
      <c r="B118" s="4" t="s">
        <v>86</v>
      </c>
      <c r="C118" s="4" t="s">
        <v>28</v>
      </c>
      <c r="D118" s="4" t="s">
        <v>39</v>
      </c>
      <c r="E118" s="12" t="s">
        <v>191</v>
      </c>
      <c r="F118" s="4">
        <v>600</v>
      </c>
      <c r="G118" s="20">
        <f>G119+G120</f>
        <v>2028040</v>
      </c>
      <c r="H118" s="20">
        <f t="shared" ref="H118:I118" si="49">H119+H120</f>
        <v>1733040</v>
      </c>
      <c r="I118" s="20">
        <f t="shared" si="49"/>
        <v>1733040</v>
      </c>
    </row>
    <row r="119" spans="1:9" ht="15" x14ac:dyDescent="0.2">
      <c r="A119" s="21" t="s">
        <v>70</v>
      </c>
      <c r="B119" s="4" t="s">
        <v>86</v>
      </c>
      <c r="C119" s="4" t="s">
        <v>28</v>
      </c>
      <c r="D119" s="4" t="s">
        <v>39</v>
      </c>
      <c r="E119" s="12" t="s">
        <v>191</v>
      </c>
      <c r="F119" s="4">
        <v>610</v>
      </c>
      <c r="G119" s="20">
        <v>1468864</v>
      </c>
      <c r="H119" s="20">
        <v>1265864</v>
      </c>
      <c r="I119" s="20">
        <v>1265864</v>
      </c>
    </row>
    <row r="120" spans="1:9" ht="15" x14ac:dyDescent="0.2">
      <c r="A120" s="21" t="s">
        <v>88</v>
      </c>
      <c r="B120" s="4" t="s">
        <v>86</v>
      </c>
      <c r="C120" s="4" t="s">
        <v>28</v>
      </c>
      <c r="D120" s="4" t="s">
        <v>39</v>
      </c>
      <c r="E120" s="12" t="s">
        <v>191</v>
      </c>
      <c r="F120" s="4">
        <v>620</v>
      </c>
      <c r="G120" s="20">
        <v>559176</v>
      </c>
      <c r="H120" s="20">
        <v>467176</v>
      </c>
      <c r="I120" s="20">
        <v>467176</v>
      </c>
    </row>
    <row r="121" spans="1:9" s="108" customFormat="1" ht="30" x14ac:dyDescent="0.2">
      <c r="A121" s="21" t="s">
        <v>326</v>
      </c>
      <c r="B121" s="4" t="s">
        <v>86</v>
      </c>
      <c r="C121" s="24" t="s">
        <v>28</v>
      </c>
      <c r="D121" s="24" t="s">
        <v>39</v>
      </c>
      <c r="E121" s="4" t="s">
        <v>327</v>
      </c>
      <c r="F121" s="4"/>
      <c r="G121" s="20">
        <f>G122</f>
        <v>142798</v>
      </c>
      <c r="H121" s="20">
        <f t="shared" ref="H121:I122" si="50">H122</f>
        <v>0</v>
      </c>
      <c r="I121" s="20">
        <f t="shared" si="50"/>
        <v>0</v>
      </c>
    </row>
    <row r="122" spans="1:9" s="108" customFormat="1" ht="60" x14ac:dyDescent="0.2">
      <c r="A122" s="21" t="s">
        <v>19</v>
      </c>
      <c r="B122" s="4" t="s">
        <v>86</v>
      </c>
      <c r="C122" s="24" t="s">
        <v>28</v>
      </c>
      <c r="D122" s="24" t="s">
        <v>39</v>
      </c>
      <c r="E122" s="4" t="s">
        <v>327</v>
      </c>
      <c r="F122" s="4" t="s">
        <v>22</v>
      </c>
      <c r="G122" s="20">
        <f>G123</f>
        <v>142798</v>
      </c>
      <c r="H122" s="20">
        <f t="shared" si="50"/>
        <v>0</v>
      </c>
      <c r="I122" s="20">
        <f t="shared" si="50"/>
        <v>0</v>
      </c>
    </row>
    <row r="123" spans="1:9" s="108" customFormat="1" ht="30" x14ac:dyDescent="0.2">
      <c r="A123" s="21" t="s">
        <v>20</v>
      </c>
      <c r="B123" s="4" t="s">
        <v>86</v>
      </c>
      <c r="C123" s="24" t="s">
        <v>28</v>
      </c>
      <c r="D123" s="24" t="s">
        <v>39</v>
      </c>
      <c r="E123" s="4" t="s">
        <v>327</v>
      </c>
      <c r="F123" s="4" t="s">
        <v>23</v>
      </c>
      <c r="G123" s="20">
        <v>142798</v>
      </c>
      <c r="H123" s="20"/>
      <c r="I123" s="20"/>
    </row>
    <row r="124" spans="1:9" ht="14.25" x14ac:dyDescent="0.2">
      <c r="A124" s="9" t="s">
        <v>74</v>
      </c>
      <c r="B124" s="10" t="s">
        <v>86</v>
      </c>
      <c r="C124" s="10" t="s">
        <v>75</v>
      </c>
      <c r="D124" s="10"/>
      <c r="E124" s="28"/>
      <c r="F124" s="10"/>
      <c r="G124" s="29">
        <f>G125+G129</f>
        <v>4279168</v>
      </c>
      <c r="H124" s="29">
        <f t="shared" ref="H124:I124" si="51">H125+H129</f>
        <v>4279168</v>
      </c>
      <c r="I124" s="29">
        <f t="shared" si="51"/>
        <v>4279168</v>
      </c>
    </row>
    <row r="125" spans="1:9" ht="15" x14ac:dyDescent="0.2">
      <c r="A125" s="14" t="s">
        <v>304</v>
      </c>
      <c r="B125" s="15" t="s">
        <v>86</v>
      </c>
      <c r="C125" s="15" t="s">
        <v>75</v>
      </c>
      <c r="D125" s="15" t="s">
        <v>37</v>
      </c>
      <c r="E125" s="16"/>
      <c r="F125" s="15"/>
      <c r="G125" s="13">
        <f>G126</f>
        <v>814800</v>
      </c>
      <c r="H125" s="13">
        <f t="shared" ref="H125:I127" si="52">H126</f>
        <v>814800</v>
      </c>
      <c r="I125" s="13">
        <f t="shared" si="52"/>
        <v>814800</v>
      </c>
    </row>
    <row r="126" spans="1:9" ht="95.25" customHeight="1" x14ac:dyDescent="0.2">
      <c r="A126" s="32" t="s">
        <v>142</v>
      </c>
      <c r="B126" s="4" t="s">
        <v>86</v>
      </c>
      <c r="C126" s="4" t="s">
        <v>75</v>
      </c>
      <c r="D126" s="4" t="s">
        <v>37</v>
      </c>
      <c r="E126" s="12" t="s">
        <v>184</v>
      </c>
      <c r="F126" s="4"/>
      <c r="G126" s="20">
        <f>G127</f>
        <v>814800</v>
      </c>
      <c r="H126" s="20">
        <f t="shared" si="52"/>
        <v>814800</v>
      </c>
      <c r="I126" s="20">
        <f t="shared" si="52"/>
        <v>814800</v>
      </c>
    </row>
    <row r="127" spans="1:9" ht="15" x14ac:dyDescent="0.2">
      <c r="A127" s="25" t="s">
        <v>31</v>
      </c>
      <c r="B127" s="24" t="s">
        <v>86</v>
      </c>
      <c r="C127" s="4" t="s">
        <v>75</v>
      </c>
      <c r="D127" s="4" t="s">
        <v>37</v>
      </c>
      <c r="E127" s="12" t="s">
        <v>184</v>
      </c>
      <c r="F127" s="24">
        <v>300</v>
      </c>
      <c r="G127" s="20">
        <f>G128</f>
        <v>814800</v>
      </c>
      <c r="H127" s="20">
        <f t="shared" si="52"/>
        <v>814800</v>
      </c>
      <c r="I127" s="20">
        <f t="shared" si="52"/>
        <v>814800</v>
      </c>
    </row>
    <row r="128" spans="1:9" ht="15" x14ac:dyDescent="0.2">
      <c r="A128" s="25" t="s">
        <v>98</v>
      </c>
      <c r="B128" s="24" t="s">
        <v>86</v>
      </c>
      <c r="C128" s="4" t="s">
        <v>75</v>
      </c>
      <c r="D128" s="4" t="s">
        <v>37</v>
      </c>
      <c r="E128" s="12" t="s">
        <v>184</v>
      </c>
      <c r="F128" s="24" t="s">
        <v>139</v>
      </c>
      <c r="G128" s="20">
        <v>814800</v>
      </c>
      <c r="H128" s="20">
        <v>814800</v>
      </c>
      <c r="I128" s="20">
        <v>814800</v>
      </c>
    </row>
    <row r="129" spans="1:9" ht="15" x14ac:dyDescent="0.2">
      <c r="A129" s="14" t="s">
        <v>77</v>
      </c>
      <c r="B129" s="15" t="s">
        <v>86</v>
      </c>
      <c r="C129" s="15" t="s">
        <v>75</v>
      </c>
      <c r="D129" s="15" t="s">
        <v>18</v>
      </c>
      <c r="E129" s="16"/>
      <c r="F129" s="15"/>
      <c r="G129" s="13">
        <f>G130</f>
        <v>3464368</v>
      </c>
      <c r="H129" s="13">
        <f t="shared" ref="H129:I131" si="53">H130</f>
        <v>3464368</v>
      </c>
      <c r="I129" s="13">
        <f t="shared" si="53"/>
        <v>3464368</v>
      </c>
    </row>
    <row r="130" spans="1:9" ht="45" x14ac:dyDescent="0.2">
      <c r="A130" s="32" t="s">
        <v>97</v>
      </c>
      <c r="B130" s="4" t="s">
        <v>86</v>
      </c>
      <c r="C130" s="4" t="s">
        <v>75</v>
      </c>
      <c r="D130" s="4" t="s">
        <v>18</v>
      </c>
      <c r="E130" s="12" t="s">
        <v>196</v>
      </c>
      <c r="F130" s="4"/>
      <c r="G130" s="20">
        <f>G131</f>
        <v>3464368</v>
      </c>
      <c r="H130" s="20">
        <f t="shared" si="53"/>
        <v>3464368</v>
      </c>
      <c r="I130" s="20">
        <f t="shared" si="53"/>
        <v>3464368</v>
      </c>
    </row>
    <row r="131" spans="1:9" ht="15" x14ac:dyDescent="0.2">
      <c r="A131" s="21" t="s">
        <v>31</v>
      </c>
      <c r="B131" s="4" t="s">
        <v>86</v>
      </c>
      <c r="C131" s="4" t="s">
        <v>75</v>
      </c>
      <c r="D131" s="4" t="s">
        <v>18</v>
      </c>
      <c r="E131" s="12" t="s">
        <v>196</v>
      </c>
      <c r="F131" s="4">
        <v>300</v>
      </c>
      <c r="G131" s="20">
        <f>G132</f>
        <v>3464368</v>
      </c>
      <c r="H131" s="20">
        <f t="shared" si="53"/>
        <v>3464368</v>
      </c>
      <c r="I131" s="20">
        <f t="shared" si="53"/>
        <v>3464368</v>
      </c>
    </row>
    <row r="132" spans="1:9" ht="15" x14ac:dyDescent="0.2">
      <c r="A132" s="25" t="s">
        <v>98</v>
      </c>
      <c r="B132" s="4" t="s">
        <v>86</v>
      </c>
      <c r="C132" s="4" t="s">
        <v>75</v>
      </c>
      <c r="D132" s="4" t="s">
        <v>18</v>
      </c>
      <c r="E132" s="12" t="s">
        <v>196</v>
      </c>
      <c r="F132" s="4" t="s">
        <v>139</v>
      </c>
      <c r="G132" s="20">
        <v>3464368</v>
      </c>
      <c r="H132" s="20">
        <v>3464368</v>
      </c>
      <c r="I132" s="20">
        <v>3464368</v>
      </c>
    </row>
    <row r="133" spans="1:9" ht="14.25" x14ac:dyDescent="0.2">
      <c r="A133" s="9" t="s">
        <v>79</v>
      </c>
      <c r="B133" s="10" t="s">
        <v>86</v>
      </c>
      <c r="C133" s="10" t="s">
        <v>80</v>
      </c>
      <c r="D133" s="10"/>
      <c r="E133" s="28"/>
      <c r="F133" s="10"/>
      <c r="G133" s="29">
        <f>G134</f>
        <v>70000</v>
      </c>
      <c r="H133" s="29">
        <f t="shared" ref="H133:H136" si="54">H134</f>
        <v>63700</v>
      </c>
      <c r="I133" s="29">
        <f t="shared" ref="I133:I136" si="55">I134</f>
        <v>63700</v>
      </c>
    </row>
    <row r="134" spans="1:9" ht="15" x14ac:dyDescent="0.2">
      <c r="A134" s="14" t="s">
        <v>81</v>
      </c>
      <c r="B134" s="15" t="s">
        <v>86</v>
      </c>
      <c r="C134" s="15" t="s">
        <v>80</v>
      </c>
      <c r="D134" s="15" t="s">
        <v>16</v>
      </c>
      <c r="E134" s="16"/>
      <c r="F134" s="34"/>
      <c r="G134" s="13">
        <f>G135</f>
        <v>70000</v>
      </c>
      <c r="H134" s="13">
        <f t="shared" si="54"/>
        <v>63700</v>
      </c>
      <c r="I134" s="13">
        <f t="shared" si="55"/>
        <v>63700</v>
      </c>
    </row>
    <row r="135" spans="1:9" ht="15" x14ac:dyDescent="0.2">
      <c r="A135" s="37" t="s">
        <v>123</v>
      </c>
      <c r="B135" s="4" t="s">
        <v>86</v>
      </c>
      <c r="C135" s="4" t="s">
        <v>80</v>
      </c>
      <c r="D135" s="4" t="s">
        <v>16</v>
      </c>
      <c r="E135" s="12" t="s">
        <v>249</v>
      </c>
      <c r="F135" s="81"/>
      <c r="G135" s="20">
        <f>G136</f>
        <v>70000</v>
      </c>
      <c r="H135" s="20">
        <f t="shared" si="54"/>
        <v>63700</v>
      </c>
      <c r="I135" s="20">
        <f t="shared" si="55"/>
        <v>63700</v>
      </c>
    </row>
    <row r="136" spans="1:9" ht="30" x14ac:dyDescent="0.2">
      <c r="A136" s="21" t="s">
        <v>24</v>
      </c>
      <c r="B136" s="4" t="s">
        <v>86</v>
      </c>
      <c r="C136" s="4" t="s">
        <v>80</v>
      </c>
      <c r="D136" s="4" t="s">
        <v>16</v>
      </c>
      <c r="E136" s="12" t="s">
        <v>249</v>
      </c>
      <c r="F136" s="4">
        <v>200</v>
      </c>
      <c r="G136" s="20">
        <f>G137</f>
        <v>70000</v>
      </c>
      <c r="H136" s="20">
        <f t="shared" si="54"/>
        <v>63700</v>
      </c>
      <c r="I136" s="20">
        <f t="shared" si="55"/>
        <v>63700</v>
      </c>
    </row>
    <row r="137" spans="1:9" ht="30" x14ac:dyDescent="0.2">
      <c r="A137" s="21" t="s">
        <v>25</v>
      </c>
      <c r="B137" s="4" t="s">
        <v>86</v>
      </c>
      <c r="C137" s="4" t="s">
        <v>80</v>
      </c>
      <c r="D137" s="4" t="s">
        <v>16</v>
      </c>
      <c r="E137" s="12" t="s">
        <v>249</v>
      </c>
      <c r="F137" s="4">
        <v>240</v>
      </c>
      <c r="G137" s="20">
        <v>70000</v>
      </c>
      <c r="H137" s="20">
        <v>63700</v>
      </c>
      <c r="I137" s="20">
        <v>63700</v>
      </c>
    </row>
    <row r="138" spans="1:9" ht="28.5" x14ac:dyDescent="0.2">
      <c r="A138" s="82" t="s">
        <v>160</v>
      </c>
      <c r="B138" s="83" t="s">
        <v>100</v>
      </c>
      <c r="C138" s="83"/>
      <c r="D138" s="83"/>
      <c r="E138" s="84"/>
      <c r="F138" s="83"/>
      <c r="G138" s="85">
        <f>G139</f>
        <v>1382000</v>
      </c>
      <c r="H138" s="85">
        <f t="shared" ref="H138:I138" si="56">H139</f>
        <v>1382000</v>
      </c>
      <c r="I138" s="85">
        <f t="shared" si="56"/>
        <v>1382000</v>
      </c>
    </row>
    <row r="139" spans="1:9" ht="14.25" x14ac:dyDescent="0.2">
      <c r="A139" s="9" t="s">
        <v>15</v>
      </c>
      <c r="B139" s="10" t="s">
        <v>100</v>
      </c>
      <c r="C139" s="10" t="s">
        <v>16</v>
      </c>
      <c r="D139" s="10"/>
      <c r="E139" s="28"/>
      <c r="F139" s="10"/>
      <c r="G139" s="29">
        <f>G140</f>
        <v>1382000</v>
      </c>
      <c r="H139" s="29">
        <f t="shared" ref="H139:I139" si="57">H140</f>
        <v>1382000</v>
      </c>
      <c r="I139" s="29">
        <f t="shared" si="57"/>
        <v>1382000</v>
      </c>
    </row>
    <row r="140" spans="1:9" ht="45" x14ac:dyDescent="0.2">
      <c r="A140" s="14" t="s">
        <v>83</v>
      </c>
      <c r="B140" s="15" t="s">
        <v>100</v>
      </c>
      <c r="C140" s="15" t="s">
        <v>16</v>
      </c>
      <c r="D140" s="15" t="s">
        <v>59</v>
      </c>
      <c r="E140" s="16"/>
      <c r="F140" s="15"/>
      <c r="G140" s="13">
        <f>G141+G144</f>
        <v>1382000</v>
      </c>
      <c r="H140" s="13">
        <f>H141+H144</f>
        <v>1382000</v>
      </c>
      <c r="I140" s="13">
        <f>I141+I144</f>
        <v>1382000</v>
      </c>
    </row>
    <row r="141" spans="1:9" ht="30" x14ac:dyDescent="0.2">
      <c r="A141" s="21" t="s">
        <v>21</v>
      </c>
      <c r="B141" s="4" t="s">
        <v>100</v>
      </c>
      <c r="C141" s="4" t="s">
        <v>16</v>
      </c>
      <c r="D141" s="4" t="s">
        <v>59</v>
      </c>
      <c r="E141" s="12" t="s">
        <v>120</v>
      </c>
      <c r="F141" s="4"/>
      <c r="G141" s="20">
        <f>G142</f>
        <v>7000</v>
      </c>
      <c r="H141" s="20">
        <f t="shared" ref="H141:I141" si="58">H142</f>
        <v>7000</v>
      </c>
      <c r="I141" s="20">
        <f t="shared" si="58"/>
        <v>7000</v>
      </c>
    </row>
    <row r="142" spans="1:9" ht="30" x14ac:dyDescent="0.2">
      <c r="A142" s="21" t="s">
        <v>24</v>
      </c>
      <c r="B142" s="4" t="s">
        <v>100</v>
      </c>
      <c r="C142" s="4" t="s">
        <v>16</v>
      </c>
      <c r="D142" s="4" t="s">
        <v>59</v>
      </c>
      <c r="E142" s="12" t="s">
        <v>120</v>
      </c>
      <c r="F142" s="4">
        <v>200</v>
      </c>
      <c r="G142" s="20">
        <f>G143</f>
        <v>7000</v>
      </c>
      <c r="H142" s="20">
        <f t="shared" ref="H142:I142" si="59">H143</f>
        <v>7000</v>
      </c>
      <c r="I142" s="20">
        <f t="shared" si="59"/>
        <v>7000</v>
      </c>
    </row>
    <row r="143" spans="1:9" ht="30" x14ac:dyDescent="0.2">
      <c r="A143" s="21" t="s">
        <v>25</v>
      </c>
      <c r="B143" s="4" t="s">
        <v>100</v>
      </c>
      <c r="C143" s="4" t="s">
        <v>16</v>
      </c>
      <c r="D143" s="4" t="s">
        <v>59</v>
      </c>
      <c r="E143" s="12" t="s">
        <v>120</v>
      </c>
      <c r="F143" s="4">
        <v>240</v>
      </c>
      <c r="G143" s="20">
        <v>7000</v>
      </c>
      <c r="H143" s="20">
        <v>7000</v>
      </c>
      <c r="I143" s="20">
        <v>7000</v>
      </c>
    </row>
    <row r="144" spans="1:9" ht="45" x14ac:dyDescent="0.2">
      <c r="A144" s="19" t="s">
        <v>121</v>
      </c>
      <c r="B144" s="4" t="s">
        <v>100</v>
      </c>
      <c r="C144" s="4" t="s">
        <v>16</v>
      </c>
      <c r="D144" s="4" t="s">
        <v>59</v>
      </c>
      <c r="E144" s="12" t="s">
        <v>122</v>
      </c>
      <c r="F144" s="4"/>
      <c r="G144" s="20">
        <f>G145</f>
        <v>1375000</v>
      </c>
      <c r="H144" s="20">
        <f t="shared" ref="H144:I144" si="60">H145</f>
        <v>1375000</v>
      </c>
      <c r="I144" s="20">
        <f t="shared" si="60"/>
        <v>1375000</v>
      </c>
    </row>
    <row r="145" spans="1:9" ht="60" x14ac:dyDescent="0.2">
      <c r="A145" s="21" t="s">
        <v>19</v>
      </c>
      <c r="B145" s="4" t="s">
        <v>100</v>
      </c>
      <c r="C145" s="4" t="s">
        <v>16</v>
      </c>
      <c r="D145" s="4" t="s">
        <v>59</v>
      </c>
      <c r="E145" s="12" t="s">
        <v>122</v>
      </c>
      <c r="F145" s="4">
        <v>100</v>
      </c>
      <c r="G145" s="20">
        <f>G146</f>
        <v>1375000</v>
      </c>
      <c r="H145" s="20">
        <f t="shared" ref="H145:I145" si="61">H146</f>
        <v>1375000</v>
      </c>
      <c r="I145" s="20">
        <f t="shared" si="61"/>
        <v>1375000</v>
      </c>
    </row>
    <row r="146" spans="1:9" ht="30" x14ac:dyDescent="0.2">
      <c r="A146" s="21" t="s">
        <v>20</v>
      </c>
      <c r="B146" s="4" t="s">
        <v>100</v>
      </c>
      <c r="C146" s="4" t="s">
        <v>16</v>
      </c>
      <c r="D146" s="4" t="s">
        <v>59</v>
      </c>
      <c r="E146" s="12" t="s">
        <v>122</v>
      </c>
      <c r="F146" s="4">
        <v>120</v>
      </c>
      <c r="G146" s="20">
        <v>1375000</v>
      </c>
      <c r="H146" s="20">
        <v>1375000</v>
      </c>
      <c r="I146" s="20">
        <v>1375000</v>
      </c>
    </row>
    <row r="147" spans="1:9" ht="42.75" x14ac:dyDescent="0.2">
      <c r="A147" s="5" t="s">
        <v>161</v>
      </c>
      <c r="B147" s="6" t="s">
        <v>162</v>
      </c>
      <c r="C147" s="6"/>
      <c r="D147" s="6"/>
      <c r="E147" s="7"/>
      <c r="F147" s="6"/>
      <c r="G147" s="8">
        <f>G148+G166+G175</f>
        <v>8550265.1900000013</v>
      </c>
      <c r="H147" s="8">
        <f>H148+H166+H175</f>
        <v>6667400</v>
      </c>
      <c r="I147" s="8">
        <f>I148+I166+I175</f>
        <v>6667400</v>
      </c>
    </row>
    <row r="148" spans="1:9" ht="14.25" x14ac:dyDescent="0.2">
      <c r="A148" s="9" t="s">
        <v>15</v>
      </c>
      <c r="B148" s="10" t="s">
        <v>162</v>
      </c>
      <c r="C148" s="10" t="s">
        <v>16</v>
      </c>
      <c r="D148" s="10"/>
      <c r="E148" s="28"/>
      <c r="F148" s="10"/>
      <c r="G148" s="29">
        <f>G149</f>
        <v>6101365.1900000004</v>
      </c>
      <c r="H148" s="29">
        <f t="shared" ref="H148:I148" si="62">H149</f>
        <v>5695000</v>
      </c>
      <c r="I148" s="29">
        <f t="shared" si="62"/>
        <v>5695000</v>
      </c>
    </row>
    <row r="149" spans="1:9" ht="15" x14ac:dyDescent="0.2">
      <c r="A149" s="14" t="s">
        <v>29</v>
      </c>
      <c r="B149" s="15" t="s">
        <v>162</v>
      </c>
      <c r="C149" s="15" t="s">
        <v>16</v>
      </c>
      <c r="D149" s="15" t="s">
        <v>30</v>
      </c>
      <c r="E149" s="16"/>
      <c r="F149" s="15"/>
      <c r="G149" s="13">
        <f>G150+G155+G158+G163</f>
        <v>6101365.1900000004</v>
      </c>
      <c r="H149" s="13">
        <f t="shared" ref="H149:I149" si="63">H150+H155+H158+H163</f>
        <v>5695000</v>
      </c>
      <c r="I149" s="13">
        <f t="shared" si="63"/>
        <v>5695000</v>
      </c>
    </row>
    <row r="150" spans="1:9" ht="30" x14ac:dyDescent="0.2">
      <c r="A150" s="19" t="s">
        <v>21</v>
      </c>
      <c r="B150" s="4" t="s">
        <v>162</v>
      </c>
      <c r="C150" s="4" t="s">
        <v>16</v>
      </c>
      <c r="D150" s="4" t="s">
        <v>30</v>
      </c>
      <c r="E150" s="4" t="s">
        <v>197</v>
      </c>
      <c r="F150" s="4"/>
      <c r="G150" s="20">
        <f>G151+G153</f>
        <v>5430000</v>
      </c>
      <c r="H150" s="20">
        <f>H151+H153</f>
        <v>5430000</v>
      </c>
      <c r="I150" s="20">
        <f>I151+I153</f>
        <v>5430000</v>
      </c>
    </row>
    <row r="151" spans="1:9" ht="60" x14ac:dyDescent="0.2">
      <c r="A151" s="32" t="s">
        <v>19</v>
      </c>
      <c r="B151" s="4" t="s">
        <v>162</v>
      </c>
      <c r="C151" s="4" t="s">
        <v>16</v>
      </c>
      <c r="D151" s="4" t="s">
        <v>30</v>
      </c>
      <c r="E151" s="4" t="s">
        <v>197</v>
      </c>
      <c r="F151" s="4" t="s">
        <v>22</v>
      </c>
      <c r="G151" s="20">
        <f>G152</f>
        <v>5326000</v>
      </c>
      <c r="H151" s="20">
        <f t="shared" ref="H151:I151" si="64">H152</f>
        <v>5326000</v>
      </c>
      <c r="I151" s="20">
        <f t="shared" si="64"/>
        <v>5326000</v>
      </c>
    </row>
    <row r="152" spans="1:9" ht="30" x14ac:dyDescent="0.2">
      <c r="A152" s="32" t="s">
        <v>20</v>
      </c>
      <c r="B152" s="4" t="s">
        <v>162</v>
      </c>
      <c r="C152" s="4" t="s">
        <v>16</v>
      </c>
      <c r="D152" s="4" t="s">
        <v>30</v>
      </c>
      <c r="E152" s="4" t="s">
        <v>197</v>
      </c>
      <c r="F152" s="4" t="s">
        <v>23</v>
      </c>
      <c r="G152" s="20">
        <v>5326000</v>
      </c>
      <c r="H152" s="20">
        <v>5326000</v>
      </c>
      <c r="I152" s="20">
        <v>5326000</v>
      </c>
    </row>
    <row r="153" spans="1:9" ht="30" x14ac:dyDescent="0.2">
      <c r="A153" s="32" t="s">
        <v>24</v>
      </c>
      <c r="B153" s="4" t="s">
        <v>162</v>
      </c>
      <c r="C153" s="4" t="s">
        <v>16</v>
      </c>
      <c r="D153" s="4" t="s">
        <v>30</v>
      </c>
      <c r="E153" s="4" t="s">
        <v>197</v>
      </c>
      <c r="F153" s="4">
        <v>200</v>
      </c>
      <c r="G153" s="20">
        <f>G154</f>
        <v>104000</v>
      </c>
      <c r="H153" s="20">
        <f t="shared" ref="H153:I153" si="65">H154</f>
        <v>104000</v>
      </c>
      <c r="I153" s="20">
        <f t="shared" si="65"/>
        <v>104000</v>
      </c>
    </row>
    <row r="154" spans="1:9" ht="30" x14ac:dyDescent="0.2">
      <c r="A154" s="32" t="s">
        <v>25</v>
      </c>
      <c r="B154" s="4" t="s">
        <v>162</v>
      </c>
      <c r="C154" s="4" t="s">
        <v>16</v>
      </c>
      <c r="D154" s="4" t="s">
        <v>30</v>
      </c>
      <c r="E154" s="4" t="s">
        <v>197</v>
      </c>
      <c r="F154" s="4">
        <v>240</v>
      </c>
      <c r="G154" s="20">
        <v>104000</v>
      </c>
      <c r="H154" s="20">
        <v>104000</v>
      </c>
      <c r="I154" s="20">
        <v>104000</v>
      </c>
    </row>
    <row r="155" spans="1:9" ht="30" x14ac:dyDescent="0.2">
      <c r="A155" s="19" t="s">
        <v>105</v>
      </c>
      <c r="B155" s="4" t="s">
        <v>162</v>
      </c>
      <c r="C155" s="4" t="s">
        <v>16</v>
      </c>
      <c r="D155" s="4" t="s">
        <v>30</v>
      </c>
      <c r="E155" s="4" t="s">
        <v>198</v>
      </c>
      <c r="F155" s="4"/>
      <c r="G155" s="20">
        <f>G156</f>
        <v>155000</v>
      </c>
      <c r="H155" s="20">
        <f t="shared" ref="H155:I155" si="66">H156</f>
        <v>100000</v>
      </c>
      <c r="I155" s="20">
        <f t="shared" si="66"/>
        <v>100000</v>
      </c>
    </row>
    <row r="156" spans="1:9" ht="30" x14ac:dyDescent="0.2">
      <c r="A156" s="36" t="s">
        <v>24</v>
      </c>
      <c r="B156" s="4" t="s">
        <v>162</v>
      </c>
      <c r="C156" s="4" t="s">
        <v>16</v>
      </c>
      <c r="D156" s="4" t="s">
        <v>30</v>
      </c>
      <c r="E156" s="4" t="s">
        <v>198</v>
      </c>
      <c r="F156" s="4" t="s">
        <v>44</v>
      </c>
      <c r="G156" s="20">
        <f>G157</f>
        <v>155000</v>
      </c>
      <c r="H156" s="20">
        <f t="shared" ref="H156:I156" si="67">H157</f>
        <v>100000</v>
      </c>
      <c r="I156" s="20">
        <f t="shared" si="67"/>
        <v>100000</v>
      </c>
    </row>
    <row r="157" spans="1:9" ht="30" x14ac:dyDescent="0.2">
      <c r="A157" s="36" t="s">
        <v>25</v>
      </c>
      <c r="B157" s="4" t="s">
        <v>162</v>
      </c>
      <c r="C157" s="4" t="s">
        <v>16</v>
      </c>
      <c r="D157" s="4" t="s">
        <v>30</v>
      </c>
      <c r="E157" s="4" t="s">
        <v>198</v>
      </c>
      <c r="F157" s="4" t="s">
        <v>45</v>
      </c>
      <c r="G157" s="20">
        <v>155000</v>
      </c>
      <c r="H157" s="20">
        <v>100000</v>
      </c>
      <c r="I157" s="20">
        <v>100000</v>
      </c>
    </row>
    <row r="158" spans="1:9" ht="30" x14ac:dyDescent="0.2">
      <c r="A158" s="37" t="s">
        <v>104</v>
      </c>
      <c r="B158" s="4" t="s">
        <v>162</v>
      </c>
      <c r="C158" s="4" t="s">
        <v>16</v>
      </c>
      <c r="D158" s="4" t="s">
        <v>30</v>
      </c>
      <c r="E158" s="4" t="s">
        <v>199</v>
      </c>
      <c r="F158" s="4"/>
      <c r="G158" s="20">
        <f>G159+G161</f>
        <v>417749.19</v>
      </c>
      <c r="H158" s="20">
        <f t="shared" ref="H158:I158" si="68">H159+H161</f>
        <v>165000</v>
      </c>
      <c r="I158" s="20">
        <f t="shared" si="68"/>
        <v>165000</v>
      </c>
    </row>
    <row r="159" spans="1:9" ht="30" x14ac:dyDescent="0.2">
      <c r="A159" s="36" t="s">
        <v>24</v>
      </c>
      <c r="B159" s="4" t="s">
        <v>162</v>
      </c>
      <c r="C159" s="4" t="s">
        <v>16</v>
      </c>
      <c r="D159" s="4" t="s">
        <v>30</v>
      </c>
      <c r="E159" s="4" t="s">
        <v>199</v>
      </c>
      <c r="F159" s="4">
        <v>200</v>
      </c>
      <c r="G159" s="20">
        <f>G160</f>
        <v>416831.25</v>
      </c>
      <c r="H159" s="20">
        <f t="shared" ref="H159:I159" si="69">H160</f>
        <v>165000</v>
      </c>
      <c r="I159" s="20">
        <f t="shared" si="69"/>
        <v>165000</v>
      </c>
    </row>
    <row r="160" spans="1:9" ht="30" x14ac:dyDescent="0.2">
      <c r="A160" s="36" t="s">
        <v>25</v>
      </c>
      <c r="B160" s="4" t="s">
        <v>162</v>
      </c>
      <c r="C160" s="4" t="s">
        <v>16</v>
      </c>
      <c r="D160" s="4" t="s">
        <v>30</v>
      </c>
      <c r="E160" s="4" t="s">
        <v>199</v>
      </c>
      <c r="F160" s="4">
        <v>240</v>
      </c>
      <c r="G160" s="20">
        <v>416831.25</v>
      </c>
      <c r="H160" s="20">
        <v>165000</v>
      </c>
      <c r="I160" s="20">
        <v>165000</v>
      </c>
    </row>
    <row r="161" spans="1:9" ht="15" x14ac:dyDescent="0.2">
      <c r="A161" s="21" t="s">
        <v>26</v>
      </c>
      <c r="B161" s="4" t="s">
        <v>162</v>
      </c>
      <c r="C161" s="4" t="s">
        <v>16</v>
      </c>
      <c r="D161" s="4" t="s">
        <v>30</v>
      </c>
      <c r="E161" s="4" t="s">
        <v>199</v>
      </c>
      <c r="F161" s="4">
        <v>800</v>
      </c>
      <c r="G161" s="20">
        <f>G162</f>
        <v>917.94</v>
      </c>
      <c r="H161" s="20">
        <f t="shared" ref="H161:I161" si="70">H162</f>
        <v>0</v>
      </c>
      <c r="I161" s="20">
        <f t="shared" si="70"/>
        <v>0</v>
      </c>
    </row>
    <row r="162" spans="1:9" ht="15" x14ac:dyDescent="0.2">
      <c r="A162" s="21" t="s">
        <v>307</v>
      </c>
      <c r="B162" s="4" t="s">
        <v>162</v>
      </c>
      <c r="C162" s="4" t="s">
        <v>16</v>
      </c>
      <c r="D162" s="4" t="s">
        <v>30</v>
      </c>
      <c r="E162" s="4" t="s">
        <v>199</v>
      </c>
      <c r="F162" s="4" t="s">
        <v>308</v>
      </c>
      <c r="G162" s="20">
        <v>917.94</v>
      </c>
      <c r="H162" s="20"/>
      <c r="I162" s="20"/>
    </row>
    <row r="163" spans="1:9" s="108" customFormat="1" ht="30" x14ac:dyDescent="0.2">
      <c r="A163" s="21" t="s">
        <v>326</v>
      </c>
      <c r="B163" s="4" t="s">
        <v>162</v>
      </c>
      <c r="C163" s="4" t="s">
        <v>16</v>
      </c>
      <c r="D163" s="4" t="s">
        <v>30</v>
      </c>
      <c r="E163" s="4" t="s">
        <v>327</v>
      </c>
      <c r="F163" s="4"/>
      <c r="G163" s="20">
        <f>G164</f>
        <v>98616</v>
      </c>
      <c r="H163" s="20">
        <f t="shared" ref="H163:I164" si="71">H164</f>
        <v>0</v>
      </c>
      <c r="I163" s="20">
        <f t="shared" si="71"/>
        <v>0</v>
      </c>
    </row>
    <row r="164" spans="1:9" s="108" customFormat="1" ht="60" x14ac:dyDescent="0.2">
      <c r="A164" s="21" t="s">
        <v>19</v>
      </c>
      <c r="B164" s="4" t="s">
        <v>162</v>
      </c>
      <c r="C164" s="4" t="s">
        <v>16</v>
      </c>
      <c r="D164" s="4" t="s">
        <v>30</v>
      </c>
      <c r="E164" s="4" t="s">
        <v>327</v>
      </c>
      <c r="F164" s="4" t="s">
        <v>22</v>
      </c>
      <c r="G164" s="20">
        <f>G165</f>
        <v>98616</v>
      </c>
      <c r="H164" s="20">
        <f t="shared" si="71"/>
        <v>0</v>
      </c>
      <c r="I164" s="20">
        <f t="shared" si="71"/>
        <v>0</v>
      </c>
    </row>
    <row r="165" spans="1:9" s="108" customFormat="1" ht="30" x14ac:dyDescent="0.2">
      <c r="A165" s="21" t="s">
        <v>20</v>
      </c>
      <c r="B165" s="4" t="s">
        <v>162</v>
      </c>
      <c r="C165" s="4" t="s">
        <v>16</v>
      </c>
      <c r="D165" s="4" t="s">
        <v>30</v>
      </c>
      <c r="E165" s="4" t="s">
        <v>327</v>
      </c>
      <c r="F165" s="4" t="s">
        <v>23</v>
      </c>
      <c r="G165" s="20">
        <v>98616</v>
      </c>
      <c r="H165" s="20"/>
      <c r="I165" s="20"/>
    </row>
    <row r="166" spans="1:9" ht="15" x14ac:dyDescent="0.2">
      <c r="A166" s="9" t="s">
        <v>41</v>
      </c>
      <c r="B166" s="10" t="s">
        <v>162</v>
      </c>
      <c r="C166" s="28" t="s">
        <v>18</v>
      </c>
      <c r="D166" s="4"/>
      <c r="E166" s="4"/>
      <c r="F166" s="4"/>
      <c r="G166" s="29">
        <f>G167+G171</f>
        <v>1398900</v>
      </c>
      <c r="H166" s="29">
        <f>H167+H171</f>
        <v>392400</v>
      </c>
      <c r="I166" s="29">
        <f>I167+I171</f>
        <v>392400</v>
      </c>
    </row>
    <row r="167" spans="1:9" ht="15" x14ac:dyDescent="0.2">
      <c r="A167" s="38" t="s">
        <v>132</v>
      </c>
      <c r="B167" s="39" t="s">
        <v>162</v>
      </c>
      <c r="C167" s="40" t="s">
        <v>18</v>
      </c>
      <c r="D167" s="40" t="s">
        <v>59</v>
      </c>
      <c r="E167" s="41"/>
      <c r="F167" s="41"/>
      <c r="G167" s="13">
        <f>G168</f>
        <v>1098900</v>
      </c>
      <c r="H167" s="13">
        <f t="shared" ref="H167:I167" si="72">H168</f>
        <v>292400</v>
      </c>
      <c r="I167" s="13">
        <f t="shared" si="72"/>
        <v>292400</v>
      </c>
    </row>
    <row r="168" spans="1:9" ht="30" x14ac:dyDescent="0.2">
      <c r="A168" s="42" t="s">
        <v>133</v>
      </c>
      <c r="B168" s="43" t="s">
        <v>162</v>
      </c>
      <c r="C168" s="44" t="s">
        <v>18</v>
      </c>
      <c r="D168" s="44" t="s">
        <v>59</v>
      </c>
      <c r="E168" s="45" t="s">
        <v>200</v>
      </c>
      <c r="F168" s="45"/>
      <c r="G168" s="20">
        <f>G169</f>
        <v>1098900</v>
      </c>
      <c r="H168" s="20">
        <f t="shared" ref="H168:I168" si="73">H169</f>
        <v>292400</v>
      </c>
      <c r="I168" s="20">
        <f t="shared" si="73"/>
        <v>292400</v>
      </c>
    </row>
    <row r="169" spans="1:9" ht="30" x14ac:dyDescent="0.2">
      <c r="A169" s="42" t="s">
        <v>24</v>
      </c>
      <c r="B169" s="43" t="s">
        <v>162</v>
      </c>
      <c r="C169" s="44" t="s">
        <v>18</v>
      </c>
      <c r="D169" s="44" t="s">
        <v>59</v>
      </c>
      <c r="E169" s="45" t="s">
        <v>200</v>
      </c>
      <c r="F169" s="45">
        <v>200</v>
      </c>
      <c r="G169" s="20">
        <f>G170</f>
        <v>1098900</v>
      </c>
      <c r="H169" s="20">
        <f t="shared" ref="H169:I169" si="74">H170</f>
        <v>292400</v>
      </c>
      <c r="I169" s="20">
        <f t="shared" si="74"/>
        <v>292400</v>
      </c>
    </row>
    <row r="170" spans="1:9" ht="30" x14ac:dyDescent="0.2">
      <c r="A170" s="42" t="s">
        <v>134</v>
      </c>
      <c r="B170" s="43" t="s">
        <v>162</v>
      </c>
      <c r="C170" s="44" t="s">
        <v>18</v>
      </c>
      <c r="D170" s="44" t="s">
        <v>59</v>
      </c>
      <c r="E170" s="45" t="s">
        <v>200</v>
      </c>
      <c r="F170" s="45">
        <v>240</v>
      </c>
      <c r="G170" s="20">
        <v>1098900</v>
      </c>
      <c r="H170" s="20">
        <v>292400</v>
      </c>
      <c r="I170" s="20">
        <v>292400</v>
      </c>
    </row>
    <row r="171" spans="1:9" ht="15" x14ac:dyDescent="0.2">
      <c r="A171" s="14" t="s">
        <v>49</v>
      </c>
      <c r="B171" s="15" t="s">
        <v>162</v>
      </c>
      <c r="C171" s="15" t="s">
        <v>18</v>
      </c>
      <c r="D171" s="15" t="s">
        <v>50</v>
      </c>
      <c r="E171" s="45"/>
      <c r="F171" s="45"/>
      <c r="G171" s="13">
        <f>G172</f>
        <v>300000</v>
      </c>
      <c r="H171" s="13">
        <f t="shared" ref="H171:I171" si="75">H172</f>
        <v>100000</v>
      </c>
      <c r="I171" s="13">
        <f t="shared" si="75"/>
        <v>100000</v>
      </c>
    </row>
    <row r="172" spans="1:9" ht="15" x14ac:dyDescent="0.2">
      <c r="A172" s="19" t="s">
        <v>52</v>
      </c>
      <c r="B172" s="4" t="s">
        <v>162</v>
      </c>
      <c r="C172" s="4" t="s">
        <v>18</v>
      </c>
      <c r="D172" s="4" t="s">
        <v>50</v>
      </c>
      <c r="E172" s="4" t="s">
        <v>201</v>
      </c>
      <c r="F172" s="4"/>
      <c r="G172" s="20">
        <f>G173</f>
        <v>300000</v>
      </c>
      <c r="H172" s="20">
        <f t="shared" ref="H172:I173" si="76">H173</f>
        <v>100000</v>
      </c>
      <c r="I172" s="20">
        <f t="shared" si="76"/>
        <v>100000</v>
      </c>
    </row>
    <row r="173" spans="1:9" ht="30" x14ac:dyDescent="0.2">
      <c r="A173" s="21" t="s">
        <v>24</v>
      </c>
      <c r="B173" s="4" t="s">
        <v>162</v>
      </c>
      <c r="C173" s="4" t="s">
        <v>18</v>
      </c>
      <c r="D173" s="4" t="s">
        <v>50</v>
      </c>
      <c r="E173" s="4" t="s">
        <v>201</v>
      </c>
      <c r="F173" s="4">
        <v>200</v>
      </c>
      <c r="G173" s="20">
        <f>G174</f>
        <v>300000</v>
      </c>
      <c r="H173" s="20">
        <f t="shared" si="76"/>
        <v>100000</v>
      </c>
      <c r="I173" s="20">
        <f t="shared" si="76"/>
        <v>100000</v>
      </c>
    </row>
    <row r="174" spans="1:9" ht="30" x14ac:dyDescent="0.2">
      <c r="A174" s="21" t="s">
        <v>25</v>
      </c>
      <c r="B174" s="4" t="s">
        <v>162</v>
      </c>
      <c r="C174" s="4" t="s">
        <v>18</v>
      </c>
      <c r="D174" s="4" t="s">
        <v>50</v>
      </c>
      <c r="E174" s="4" t="s">
        <v>201</v>
      </c>
      <c r="F174" s="4">
        <v>240</v>
      </c>
      <c r="G174" s="20">
        <v>300000</v>
      </c>
      <c r="H174" s="20">
        <v>100000</v>
      </c>
      <c r="I174" s="20">
        <v>100000</v>
      </c>
    </row>
    <row r="175" spans="1:9" ht="14.25" x14ac:dyDescent="0.2">
      <c r="A175" s="9" t="s">
        <v>53</v>
      </c>
      <c r="B175" s="10" t="s">
        <v>162</v>
      </c>
      <c r="C175" s="10" t="s">
        <v>43</v>
      </c>
      <c r="D175" s="10"/>
      <c r="E175" s="10"/>
      <c r="F175" s="10"/>
      <c r="G175" s="29">
        <f>G176</f>
        <v>1050000</v>
      </c>
      <c r="H175" s="29">
        <f t="shared" ref="H175:I175" si="77">H176</f>
        <v>580000</v>
      </c>
      <c r="I175" s="29">
        <f t="shared" si="77"/>
        <v>580000</v>
      </c>
    </row>
    <row r="176" spans="1:9" ht="15" x14ac:dyDescent="0.2">
      <c r="A176" s="14" t="s">
        <v>54</v>
      </c>
      <c r="B176" s="15" t="s">
        <v>162</v>
      </c>
      <c r="C176" s="15" t="s">
        <v>43</v>
      </c>
      <c r="D176" s="15" t="s">
        <v>16</v>
      </c>
      <c r="E176" s="15"/>
      <c r="F176" s="15"/>
      <c r="G176" s="13">
        <f>G177+G180+G183</f>
        <v>1050000</v>
      </c>
      <c r="H176" s="13">
        <f t="shared" ref="H176:I176" si="78">H177+H180+H183</f>
        <v>580000</v>
      </c>
      <c r="I176" s="13">
        <f t="shared" si="78"/>
        <v>580000</v>
      </c>
    </row>
    <row r="177" spans="1:9" ht="45" x14ac:dyDescent="0.2">
      <c r="A177" s="19" t="s">
        <v>110</v>
      </c>
      <c r="B177" s="4" t="s">
        <v>162</v>
      </c>
      <c r="C177" s="4" t="s">
        <v>43</v>
      </c>
      <c r="D177" s="4" t="s">
        <v>16</v>
      </c>
      <c r="E177" s="12" t="s">
        <v>202</v>
      </c>
      <c r="F177" s="4"/>
      <c r="G177" s="20">
        <f>G178</f>
        <v>580000</v>
      </c>
      <c r="H177" s="20">
        <f t="shared" ref="H177:I178" si="79">H178</f>
        <v>580000</v>
      </c>
      <c r="I177" s="20">
        <f t="shared" si="79"/>
        <v>580000</v>
      </c>
    </row>
    <row r="178" spans="1:9" ht="30" x14ac:dyDescent="0.2">
      <c r="A178" s="21" t="s">
        <v>24</v>
      </c>
      <c r="B178" s="4" t="s">
        <v>162</v>
      </c>
      <c r="C178" s="4" t="s">
        <v>43</v>
      </c>
      <c r="D178" s="4" t="s">
        <v>16</v>
      </c>
      <c r="E178" s="12" t="s">
        <v>202</v>
      </c>
      <c r="F178" s="4">
        <v>200</v>
      </c>
      <c r="G178" s="20">
        <f>G179</f>
        <v>580000</v>
      </c>
      <c r="H178" s="20">
        <f t="shared" si="79"/>
        <v>580000</v>
      </c>
      <c r="I178" s="20">
        <f t="shared" si="79"/>
        <v>580000</v>
      </c>
    </row>
    <row r="179" spans="1:9" ht="30" x14ac:dyDescent="0.2">
      <c r="A179" s="21" t="s">
        <v>25</v>
      </c>
      <c r="B179" s="4" t="s">
        <v>162</v>
      </c>
      <c r="C179" s="4" t="s">
        <v>43</v>
      </c>
      <c r="D179" s="4" t="s">
        <v>16</v>
      </c>
      <c r="E179" s="12" t="s">
        <v>202</v>
      </c>
      <c r="F179" s="4">
        <v>240</v>
      </c>
      <c r="G179" s="20">
        <v>580000</v>
      </c>
      <c r="H179" s="20">
        <v>580000</v>
      </c>
      <c r="I179" s="20">
        <v>580000</v>
      </c>
    </row>
    <row r="180" spans="1:9" ht="15" x14ac:dyDescent="0.2">
      <c r="A180" s="21" t="s">
        <v>309</v>
      </c>
      <c r="B180" s="4" t="s">
        <v>162</v>
      </c>
      <c r="C180" s="4" t="s">
        <v>43</v>
      </c>
      <c r="D180" s="4" t="s">
        <v>16</v>
      </c>
      <c r="E180" s="12" t="s">
        <v>310</v>
      </c>
      <c r="F180" s="4"/>
      <c r="G180" s="20">
        <f>G181</f>
        <v>320000</v>
      </c>
      <c r="H180" s="20">
        <f t="shared" ref="H180:I181" si="80">H181</f>
        <v>0</v>
      </c>
      <c r="I180" s="20">
        <f t="shared" si="80"/>
        <v>0</v>
      </c>
    </row>
    <row r="181" spans="1:9" ht="30" x14ac:dyDescent="0.2">
      <c r="A181" s="21" t="s">
        <v>24</v>
      </c>
      <c r="B181" s="4" t="s">
        <v>162</v>
      </c>
      <c r="C181" s="4" t="s">
        <v>43</v>
      </c>
      <c r="D181" s="4" t="s">
        <v>16</v>
      </c>
      <c r="E181" s="12" t="s">
        <v>310</v>
      </c>
      <c r="F181" s="4" t="s">
        <v>44</v>
      </c>
      <c r="G181" s="20">
        <f>G182</f>
        <v>320000</v>
      </c>
      <c r="H181" s="20">
        <f t="shared" si="80"/>
        <v>0</v>
      </c>
      <c r="I181" s="20">
        <f t="shared" si="80"/>
        <v>0</v>
      </c>
    </row>
    <row r="182" spans="1:9" ht="30" x14ac:dyDescent="0.2">
      <c r="A182" s="21" t="s">
        <v>25</v>
      </c>
      <c r="B182" s="4" t="s">
        <v>162</v>
      </c>
      <c r="C182" s="4" t="s">
        <v>43</v>
      </c>
      <c r="D182" s="4" t="s">
        <v>16</v>
      </c>
      <c r="E182" s="12" t="s">
        <v>310</v>
      </c>
      <c r="F182" s="4" t="s">
        <v>45</v>
      </c>
      <c r="G182" s="20">
        <v>320000</v>
      </c>
      <c r="H182" s="20"/>
      <c r="I182" s="20"/>
    </row>
    <row r="183" spans="1:9" ht="30" x14ac:dyDescent="0.2">
      <c r="A183" s="46" t="s">
        <v>149</v>
      </c>
      <c r="B183" s="4" t="s">
        <v>162</v>
      </c>
      <c r="C183" s="47" t="s">
        <v>43</v>
      </c>
      <c r="D183" s="47" t="s">
        <v>16</v>
      </c>
      <c r="E183" s="12" t="s">
        <v>203</v>
      </c>
      <c r="F183" s="48"/>
      <c r="G183" s="20">
        <f>G184</f>
        <v>150000</v>
      </c>
      <c r="H183" s="20">
        <f t="shared" ref="H183:I184" si="81">H184</f>
        <v>0</v>
      </c>
      <c r="I183" s="20">
        <f t="shared" si="81"/>
        <v>0</v>
      </c>
    </row>
    <row r="184" spans="1:9" ht="30" x14ac:dyDescent="0.2">
      <c r="A184" s="46" t="s">
        <v>24</v>
      </c>
      <c r="B184" s="4" t="s">
        <v>162</v>
      </c>
      <c r="C184" s="47" t="s">
        <v>43</v>
      </c>
      <c r="D184" s="47" t="s">
        <v>16</v>
      </c>
      <c r="E184" s="12" t="s">
        <v>203</v>
      </c>
      <c r="F184" s="4">
        <v>200</v>
      </c>
      <c r="G184" s="20">
        <f>G185</f>
        <v>150000</v>
      </c>
      <c r="H184" s="20">
        <f t="shared" si="81"/>
        <v>0</v>
      </c>
      <c r="I184" s="20">
        <f t="shared" si="81"/>
        <v>0</v>
      </c>
    </row>
    <row r="185" spans="1:9" ht="30" x14ac:dyDescent="0.2">
      <c r="A185" s="46" t="s">
        <v>25</v>
      </c>
      <c r="B185" s="4" t="s">
        <v>162</v>
      </c>
      <c r="C185" s="47" t="s">
        <v>43</v>
      </c>
      <c r="D185" s="47" t="s">
        <v>16</v>
      </c>
      <c r="E185" s="12" t="s">
        <v>203</v>
      </c>
      <c r="F185" s="4">
        <v>240</v>
      </c>
      <c r="G185" s="20">
        <v>150000</v>
      </c>
      <c r="H185" s="20"/>
      <c r="I185" s="20"/>
    </row>
    <row r="186" spans="1:9" ht="28.5" x14ac:dyDescent="0.2">
      <c r="A186" s="86" t="s">
        <v>163</v>
      </c>
      <c r="B186" s="6" t="s">
        <v>164</v>
      </c>
      <c r="C186" s="87" t="s">
        <v>0</v>
      </c>
      <c r="D186" s="87" t="s">
        <v>0</v>
      </c>
      <c r="E186" s="88" t="s">
        <v>0</v>
      </c>
      <c r="F186" s="89" t="s">
        <v>0</v>
      </c>
      <c r="G186" s="8">
        <f>G187+G267+G274+G287+G319+G365+G370+G390+G419+G444</f>
        <v>584288070.58999991</v>
      </c>
      <c r="H186" s="8">
        <f>H187+H267+H274+H287+H319+H365+H370+H390+H419+H444</f>
        <v>417239480.20999998</v>
      </c>
      <c r="I186" s="8">
        <f>I187+I267+I274+I287+I319+I365+I370+I390+I419+I444</f>
        <v>438224088.28000003</v>
      </c>
    </row>
    <row r="187" spans="1:9" ht="15" x14ac:dyDescent="0.2">
      <c r="A187" s="9" t="s">
        <v>15</v>
      </c>
      <c r="B187" s="6" t="s">
        <v>164</v>
      </c>
      <c r="C187" s="11" t="s">
        <v>16</v>
      </c>
      <c r="D187" s="49" t="s">
        <v>0</v>
      </c>
      <c r="E187" s="50" t="s">
        <v>0</v>
      </c>
      <c r="F187" s="34" t="s">
        <v>0</v>
      </c>
      <c r="G187" s="29">
        <f>G188+G230+G234+G238</f>
        <v>74540961.879999995</v>
      </c>
      <c r="H187" s="29">
        <f>H188+H230+H234+H238</f>
        <v>67454063</v>
      </c>
      <c r="I187" s="29">
        <f>I188+I230+I234+I238</f>
        <v>67373952</v>
      </c>
    </row>
    <row r="188" spans="1:9" ht="46.5" customHeight="1" x14ac:dyDescent="0.2">
      <c r="A188" s="14" t="s">
        <v>248</v>
      </c>
      <c r="B188" s="51" t="s">
        <v>164</v>
      </c>
      <c r="C188" s="15" t="s">
        <v>16</v>
      </c>
      <c r="D188" s="15" t="s">
        <v>18</v>
      </c>
      <c r="E188" s="52"/>
      <c r="F188" s="34"/>
      <c r="G188" s="13">
        <f>G189+G194+G199+G202+G207+G212+G217+G220+G227</f>
        <v>59007092.880000003</v>
      </c>
      <c r="H188" s="13">
        <f t="shared" ref="H188:I188" si="82">H189+H194+H199+H202+H207+H212+H217+H220+H227</f>
        <v>54083807</v>
      </c>
      <c r="I188" s="13">
        <f t="shared" si="82"/>
        <v>54083807</v>
      </c>
    </row>
    <row r="189" spans="1:9" ht="150" x14ac:dyDescent="0.2">
      <c r="A189" s="32" t="s">
        <v>171</v>
      </c>
      <c r="B189" s="4" t="s">
        <v>164</v>
      </c>
      <c r="C189" s="4" t="s">
        <v>16</v>
      </c>
      <c r="D189" s="4" t="s">
        <v>18</v>
      </c>
      <c r="E189" s="4" t="s">
        <v>204</v>
      </c>
      <c r="F189" s="4"/>
      <c r="G189" s="20">
        <f>G190+G192</f>
        <v>1603268</v>
      </c>
      <c r="H189" s="20">
        <f>H190+H192</f>
        <v>1603268</v>
      </c>
      <c r="I189" s="20">
        <f>I190+I192</f>
        <v>1603268</v>
      </c>
    </row>
    <row r="190" spans="1:9" ht="60" x14ac:dyDescent="0.2">
      <c r="A190" s="21" t="s">
        <v>19</v>
      </c>
      <c r="B190" s="4" t="s">
        <v>164</v>
      </c>
      <c r="C190" s="4" t="s">
        <v>16</v>
      </c>
      <c r="D190" s="4" t="s">
        <v>18</v>
      </c>
      <c r="E190" s="4" t="s">
        <v>204</v>
      </c>
      <c r="F190" s="4">
        <v>100</v>
      </c>
      <c r="G190" s="20">
        <f>G191</f>
        <v>1495000</v>
      </c>
      <c r="H190" s="20">
        <f t="shared" ref="H190:I190" si="83">H191</f>
        <v>1495000</v>
      </c>
      <c r="I190" s="20">
        <f t="shared" si="83"/>
        <v>1495000</v>
      </c>
    </row>
    <row r="191" spans="1:9" ht="30" x14ac:dyDescent="0.2">
      <c r="A191" s="21" t="s">
        <v>20</v>
      </c>
      <c r="B191" s="4" t="s">
        <v>164</v>
      </c>
      <c r="C191" s="4" t="s">
        <v>16</v>
      </c>
      <c r="D191" s="4" t="s">
        <v>18</v>
      </c>
      <c r="E191" s="4" t="s">
        <v>204</v>
      </c>
      <c r="F191" s="4">
        <v>120</v>
      </c>
      <c r="G191" s="20">
        <v>1495000</v>
      </c>
      <c r="H191" s="20">
        <v>1495000</v>
      </c>
      <c r="I191" s="20">
        <v>1495000</v>
      </c>
    </row>
    <row r="192" spans="1:9" ht="30" x14ac:dyDescent="0.2">
      <c r="A192" s="21" t="s">
        <v>24</v>
      </c>
      <c r="B192" s="4" t="s">
        <v>164</v>
      </c>
      <c r="C192" s="4" t="s">
        <v>16</v>
      </c>
      <c r="D192" s="4" t="s">
        <v>18</v>
      </c>
      <c r="E192" s="4" t="s">
        <v>204</v>
      </c>
      <c r="F192" s="4">
        <v>200</v>
      </c>
      <c r="G192" s="20">
        <f>G193</f>
        <v>108268</v>
      </c>
      <c r="H192" s="20">
        <f t="shared" ref="H192:I192" si="84">H193</f>
        <v>108268</v>
      </c>
      <c r="I192" s="20">
        <f t="shared" si="84"/>
        <v>108268</v>
      </c>
    </row>
    <row r="193" spans="1:9" ht="30" x14ac:dyDescent="0.2">
      <c r="A193" s="21" t="s">
        <v>25</v>
      </c>
      <c r="B193" s="4" t="s">
        <v>164</v>
      </c>
      <c r="C193" s="4" t="s">
        <v>16</v>
      </c>
      <c r="D193" s="4" t="s">
        <v>18</v>
      </c>
      <c r="E193" s="4" t="s">
        <v>204</v>
      </c>
      <c r="F193" s="4">
        <v>240</v>
      </c>
      <c r="G193" s="20">
        <v>108268</v>
      </c>
      <c r="H193" s="20">
        <v>108268</v>
      </c>
      <c r="I193" s="20">
        <v>108268</v>
      </c>
    </row>
    <row r="194" spans="1:9" ht="135" x14ac:dyDescent="0.2">
      <c r="A194" s="32" t="s">
        <v>172</v>
      </c>
      <c r="B194" s="4" t="s">
        <v>164</v>
      </c>
      <c r="C194" s="4" t="s">
        <v>16</v>
      </c>
      <c r="D194" s="4" t="s">
        <v>18</v>
      </c>
      <c r="E194" s="4" t="s">
        <v>205</v>
      </c>
      <c r="F194" s="4"/>
      <c r="G194" s="20">
        <f>G195+G197</f>
        <v>641307</v>
      </c>
      <c r="H194" s="20">
        <f>H195+H197</f>
        <v>641307</v>
      </c>
      <c r="I194" s="20">
        <f>I195+I197</f>
        <v>641307</v>
      </c>
    </row>
    <row r="195" spans="1:9" ht="60" x14ac:dyDescent="0.2">
      <c r="A195" s="21" t="s">
        <v>19</v>
      </c>
      <c r="B195" s="4" t="s">
        <v>164</v>
      </c>
      <c r="C195" s="4" t="s">
        <v>16</v>
      </c>
      <c r="D195" s="4" t="s">
        <v>18</v>
      </c>
      <c r="E195" s="4" t="s">
        <v>205</v>
      </c>
      <c r="F195" s="4">
        <v>100</v>
      </c>
      <c r="G195" s="20">
        <f>G196</f>
        <v>579800</v>
      </c>
      <c r="H195" s="20">
        <f t="shared" ref="H195:I195" si="85">H196</f>
        <v>579800</v>
      </c>
      <c r="I195" s="20">
        <f t="shared" si="85"/>
        <v>579800</v>
      </c>
    </row>
    <row r="196" spans="1:9" ht="30" x14ac:dyDescent="0.2">
      <c r="A196" s="21" t="s">
        <v>20</v>
      </c>
      <c r="B196" s="4" t="s">
        <v>164</v>
      </c>
      <c r="C196" s="4" t="s">
        <v>16</v>
      </c>
      <c r="D196" s="4" t="s">
        <v>18</v>
      </c>
      <c r="E196" s="4" t="s">
        <v>205</v>
      </c>
      <c r="F196" s="4">
        <v>120</v>
      </c>
      <c r="G196" s="20">
        <v>579800</v>
      </c>
      <c r="H196" s="20">
        <v>579800</v>
      </c>
      <c r="I196" s="20">
        <v>579800</v>
      </c>
    </row>
    <row r="197" spans="1:9" ht="30" x14ac:dyDescent="0.2">
      <c r="A197" s="21" t="s">
        <v>24</v>
      </c>
      <c r="B197" s="4" t="s">
        <v>164</v>
      </c>
      <c r="C197" s="4" t="s">
        <v>16</v>
      </c>
      <c r="D197" s="4" t="s">
        <v>18</v>
      </c>
      <c r="E197" s="4" t="s">
        <v>205</v>
      </c>
      <c r="F197" s="4">
        <v>200</v>
      </c>
      <c r="G197" s="20">
        <f>G198</f>
        <v>61507</v>
      </c>
      <c r="H197" s="20">
        <f t="shared" ref="H197:I197" si="86">H198</f>
        <v>61507</v>
      </c>
      <c r="I197" s="20">
        <f t="shared" si="86"/>
        <v>61507</v>
      </c>
    </row>
    <row r="198" spans="1:9" ht="30" x14ac:dyDescent="0.2">
      <c r="A198" s="21" t="s">
        <v>25</v>
      </c>
      <c r="B198" s="4" t="s">
        <v>164</v>
      </c>
      <c r="C198" s="4" t="s">
        <v>16</v>
      </c>
      <c r="D198" s="4" t="s">
        <v>18</v>
      </c>
      <c r="E198" s="4" t="s">
        <v>205</v>
      </c>
      <c r="F198" s="4">
        <v>240</v>
      </c>
      <c r="G198" s="20">
        <v>61507</v>
      </c>
      <c r="H198" s="20">
        <v>61507</v>
      </c>
      <c r="I198" s="20">
        <v>61507</v>
      </c>
    </row>
    <row r="199" spans="1:9" ht="165" x14ac:dyDescent="0.2">
      <c r="A199" s="32" t="s">
        <v>175</v>
      </c>
      <c r="B199" s="4" t="s">
        <v>164</v>
      </c>
      <c r="C199" s="4" t="s">
        <v>16</v>
      </c>
      <c r="D199" s="4" t="s">
        <v>18</v>
      </c>
      <c r="E199" s="4" t="s">
        <v>206</v>
      </c>
      <c r="F199" s="4"/>
      <c r="G199" s="20">
        <f>G200</f>
        <v>200</v>
      </c>
      <c r="H199" s="20">
        <f t="shared" ref="H199:I199" si="87">H200</f>
        <v>200</v>
      </c>
      <c r="I199" s="20">
        <f t="shared" si="87"/>
        <v>200</v>
      </c>
    </row>
    <row r="200" spans="1:9" ht="30" x14ac:dyDescent="0.2">
      <c r="A200" s="21" t="s">
        <v>24</v>
      </c>
      <c r="B200" s="4" t="s">
        <v>164</v>
      </c>
      <c r="C200" s="4" t="s">
        <v>16</v>
      </c>
      <c r="D200" s="4" t="s">
        <v>18</v>
      </c>
      <c r="E200" s="4" t="s">
        <v>206</v>
      </c>
      <c r="F200" s="4">
        <v>200</v>
      </c>
      <c r="G200" s="20">
        <f>G201</f>
        <v>200</v>
      </c>
      <c r="H200" s="20">
        <f t="shared" ref="H200:I200" si="88">H201</f>
        <v>200</v>
      </c>
      <c r="I200" s="20">
        <f t="shared" si="88"/>
        <v>200</v>
      </c>
    </row>
    <row r="201" spans="1:9" ht="30" x14ac:dyDescent="0.2">
      <c r="A201" s="21" t="s">
        <v>25</v>
      </c>
      <c r="B201" s="4" t="s">
        <v>164</v>
      </c>
      <c r="C201" s="4" t="s">
        <v>16</v>
      </c>
      <c r="D201" s="4" t="s">
        <v>18</v>
      </c>
      <c r="E201" s="4" t="s">
        <v>206</v>
      </c>
      <c r="F201" s="4">
        <v>240</v>
      </c>
      <c r="G201" s="20">
        <v>200</v>
      </c>
      <c r="H201" s="20">
        <v>200</v>
      </c>
      <c r="I201" s="20">
        <v>200</v>
      </c>
    </row>
    <row r="202" spans="1:9" ht="45" x14ac:dyDescent="0.2">
      <c r="A202" s="70" t="s">
        <v>173</v>
      </c>
      <c r="B202" s="71" t="s">
        <v>164</v>
      </c>
      <c r="C202" s="4" t="s">
        <v>16</v>
      </c>
      <c r="D202" s="4" t="s">
        <v>18</v>
      </c>
      <c r="E202" s="72" t="s">
        <v>207</v>
      </c>
      <c r="F202" s="73" t="s">
        <v>0</v>
      </c>
      <c r="G202" s="74">
        <f>G203+G205</f>
        <v>1923921</v>
      </c>
      <c r="H202" s="74">
        <f>H203+H205</f>
        <v>1923921</v>
      </c>
      <c r="I202" s="74">
        <f>I203+I205</f>
        <v>1923921</v>
      </c>
    </row>
    <row r="203" spans="1:9" ht="60" x14ac:dyDescent="0.2">
      <c r="A203" s="58" t="s">
        <v>19</v>
      </c>
      <c r="B203" s="4" t="s">
        <v>164</v>
      </c>
      <c r="C203" s="4" t="s">
        <v>16</v>
      </c>
      <c r="D203" s="4" t="s">
        <v>18</v>
      </c>
      <c r="E203" s="72" t="s">
        <v>207</v>
      </c>
      <c r="F203" s="76" t="s">
        <v>22</v>
      </c>
      <c r="G203" s="20">
        <f>G204</f>
        <v>1898000</v>
      </c>
      <c r="H203" s="20">
        <f t="shared" ref="H203:I203" si="89">H204</f>
        <v>1898000</v>
      </c>
      <c r="I203" s="20">
        <f t="shared" si="89"/>
        <v>1898000</v>
      </c>
    </row>
    <row r="204" spans="1:9" ht="30" x14ac:dyDescent="0.2">
      <c r="A204" s="58" t="s">
        <v>20</v>
      </c>
      <c r="B204" s="4" t="s">
        <v>164</v>
      </c>
      <c r="C204" s="4" t="s">
        <v>16</v>
      </c>
      <c r="D204" s="4" t="s">
        <v>18</v>
      </c>
      <c r="E204" s="72" t="s">
        <v>207</v>
      </c>
      <c r="F204" s="76" t="s">
        <v>23</v>
      </c>
      <c r="G204" s="20">
        <v>1898000</v>
      </c>
      <c r="H204" s="20">
        <v>1898000</v>
      </c>
      <c r="I204" s="20">
        <v>1898000</v>
      </c>
    </row>
    <row r="205" spans="1:9" ht="30" x14ac:dyDescent="0.2">
      <c r="A205" s="58" t="s">
        <v>24</v>
      </c>
      <c r="B205" s="4" t="s">
        <v>164</v>
      </c>
      <c r="C205" s="4" t="s">
        <v>16</v>
      </c>
      <c r="D205" s="4" t="s">
        <v>18</v>
      </c>
      <c r="E205" s="72" t="s">
        <v>207</v>
      </c>
      <c r="F205" s="76" t="s">
        <v>44</v>
      </c>
      <c r="G205" s="20">
        <f>G206</f>
        <v>25921</v>
      </c>
      <c r="H205" s="20">
        <f t="shared" ref="H205:I205" si="90">H206</f>
        <v>25921</v>
      </c>
      <c r="I205" s="20">
        <f t="shared" si="90"/>
        <v>25921</v>
      </c>
    </row>
    <row r="206" spans="1:9" ht="30" x14ac:dyDescent="0.2">
      <c r="A206" s="95" t="s">
        <v>25</v>
      </c>
      <c r="B206" s="78" t="s">
        <v>164</v>
      </c>
      <c r="C206" s="78" t="s">
        <v>16</v>
      </c>
      <c r="D206" s="78" t="s">
        <v>18</v>
      </c>
      <c r="E206" s="96" t="s">
        <v>207</v>
      </c>
      <c r="F206" s="80" t="s">
        <v>45</v>
      </c>
      <c r="G206" s="97">
        <v>25921</v>
      </c>
      <c r="H206" s="97">
        <v>25921</v>
      </c>
      <c r="I206" s="97">
        <v>25921</v>
      </c>
    </row>
    <row r="207" spans="1:9" ht="64.5" customHeight="1" x14ac:dyDescent="0.2">
      <c r="A207" s="98" t="s">
        <v>244</v>
      </c>
      <c r="B207" s="4" t="s">
        <v>164</v>
      </c>
      <c r="C207" s="4" t="s">
        <v>16</v>
      </c>
      <c r="D207" s="4" t="s">
        <v>18</v>
      </c>
      <c r="E207" s="12" t="s">
        <v>245</v>
      </c>
      <c r="F207" s="4"/>
      <c r="G207" s="20">
        <f>G208+G210</f>
        <v>64131</v>
      </c>
      <c r="H207" s="20">
        <f t="shared" ref="H207:I207" si="91">H208+H210</f>
        <v>64131</v>
      </c>
      <c r="I207" s="20">
        <f t="shared" si="91"/>
        <v>64131</v>
      </c>
    </row>
    <row r="208" spans="1:9" ht="60" x14ac:dyDescent="0.2">
      <c r="A208" s="58" t="s">
        <v>19</v>
      </c>
      <c r="B208" s="4" t="s">
        <v>164</v>
      </c>
      <c r="C208" s="4" t="s">
        <v>16</v>
      </c>
      <c r="D208" s="4" t="s">
        <v>18</v>
      </c>
      <c r="E208" s="12" t="s">
        <v>245</v>
      </c>
      <c r="F208" s="76" t="s">
        <v>22</v>
      </c>
      <c r="G208" s="20">
        <f>G209</f>
        <v>46930</v>
      </c>
      <c r="H208" s="20">
        <f t="shared" ref="H208:I208" si="92">H209</f>
        <v>46930</v>
      </c>
      <c r="I208" s="20">
        <f t="shared" si="92"/>
        <v>46930</v>
      </c>
    </row>
    <row r="209" spans="1:9" ht="30" x14ac:dyDescent="0.2">
      <c r="A209" s="58" t="s">
        <v>20</v>
      </c>
      <c r="B209" s="4" t="s">
        <v>164</v>
      </c>
      <c r="C209" s="4" t="s">
        <v>16</v>
      </c>
      <c r="D209" s="4" t="s">
        <v>18</v>
      </c>
      <c r="E209" s="12" t="s">
        <v>245</v>
      </c>
      <c r="F209" s="76" t="s">
        <v>23</v>
      </c>
      <c r="G209" s="20">
        <v>46930</v>
      </c>
      <c r="H209" s="20">
        <v>46930</v>
      </c>
      <c r="I209" s="20">
        <v>46930</v>
      </c>
    </row>
    <row r="210" spans="1:9" ht="30" x14ac:dyDescent="0.2">
      <c r="A210" s="58" t="s">
        <v>24</v>
      </c>
      <c r="B210" s="4" t="s">
        <v>164</v>
      </c>
      <c r="C210" s="4" t="s">
        <v>16</v>
      </c>
      <c r="D210" s="4" t="s">
        <v>18</v>
      </c>
      <c r="E210" s="12" t="s">
        <v>245</v>
      </c>
      <c r="F210" s="4" t="s">
        <v>44</v>
      </c>
      <c r="G210" s="20">
        <f>G211</f>
        <v>17201</v>
      </c>
      <c r="H210" s="20">
        <f t="shared" ref="H210:I210" si="93">H211</f>
        <v>17201</v>
      </c>
      <c r="I210" s="20">
        <f t="shared" si="93"/>
        <v>17201</v>
      </c>
    </row>
    <row r="211" spans="1:9" ht="30" x14ac:dyDescent="0.2">
      <c r="A211" s="95" t="s">
        <v>25</v>
      </c>
      <c r="B211" s="4" t="s">
        <v>164</v>
      </c>
      <c r="C211" s="4" t="s">
        <v>16</v>
      </c>
      <c r="D211" s="4" t="s">
        <v>18</v>
      </c>
      <c r="E211" s="12" t="s">
        <v>245</v>
      </c>
      <c r="F211" s="4" t="s">
        <v>45</v>
      </c>
      <c r="G211" s="20">
        <v>17201</v>
      </c>
      <c r="H211" s="20">
        <v>17201</v>
      </c>
      <c r="I211" s="20">
        <v>17201</v>
      </c>
    </row>
    <row r="212" spans="1:9" ht="45" x14ac:dyDescent="0.2">
      <c r="A212" s="32" t="s">
        <v>51</v>
      </c>
      <c r="B212" s="4" t="s">
        <v>164</v>
      </c>
      <c r="C212" s="4" t="s">
        <v>16</v>
      </c>
      <c r="D212" s="4" t="s">
        <v>18</v>
      </c>
      <c r="E212" s="4" t="s">
        <v>208</v>
      </c>
      <c r="F212" s="4"/>
      <c r="G212" s="20">
        <f>G213+G215</f>
        <v>480980</v>
      </c>
      <c r="H212" s="20">
        <f>H213+H215</f>
        <v>480980</v>
      </c>
      <c r="I212" s="20">
        <f>I213+I215</f>
        <v>480980</v>
      </c>
    </row>
    <row r="213" spans="1:9" ht="60" x14ac:dyDescent="0.2">
      <c r="A213" s="21" t="s">
        <v>19</v>
      </c>
      <c r="B213" s="4" t="s">
        <v>164</v>
      </c>
      <c r="C213" s="4" t="s">
        <v>16</v>
      </c>
      <c r="D213" s="4" t="s">
        <v>18</v>
      </c>
      <c r="E213" s="4" t="s">
        <v>208</v>
      </c>
      <c r="F213" s="4">
        <v>100</v>
      </c>
      <c r="G213" s="20">
        <f>G214</f>
        <v>385392</v>
      </c>
      <c r="H213" s="20">
        <f t="shared" ref="H213:I213" si="94">H214</f>
        <v>385392</v>
      </c>
      <c r="I213" s="20">
        <f t="shared" si="94"/>
        <v>385392</v>
      </c>
    </row>
    <row r="214" spans="1:9" ht="30" x14ac:dyDescent="0.2">
      <c r="A214" s="21" t="s">
        <v>20</v>
      </c>
      <c r="B214" s="4" t="s">
        <v>164</v>
      </c>
      <c r="C214" s="4" t="s">
        <v>16</v>
      </c>
      <c r="D214" s="4" t="s">
        <v>18</v>
      </c>
      <c r="E214" s="4" t="s">
        <v>208</v>
      </c>
      <c r="F214" s="4">
        <v>120</v>
      </c>
      <c r="G214" s="20">
        <v>385392</v>
      </c>
      <c r="H214" s="20">
        <v>385392</v>
      </c>
      <c r="I214" s="20">
        <v>385392</v>
      </c>
    </row>
    <row r="215" spans="1:9" ht="30" x14ac:dyDescent="0.2">
      <c r="A215" s="21" t="s">
        <v>24</v>
      </c>
      <c r="B215" s="4" t="s">
        <v>164</v>
      </c>
      <c r="C215" s="4" t="s">
        <v>16</v>
      </c>
      <c r="D215" s="4" t="s">
        <v>18</v>
      </c>
      <c r="E215" s="4" t="s">
        <v>208</v>
      </c>
      <c r="F215" s="4" t="s">
        <v>44</v>
      </c>
      <c r="G215" s="20">
        <f>G216</f>
        <v>95588</v>
      </c>
      <c r="H215" s="20">
        <f t="shared" ref="H215:I215" si="95">H216</f>
        <v>95588</v>
      </c>
      <c r="I215" s="20">
        <f t="shared" si="95"/>
        <v>95588</v>
      </c>
    </row>
    <row r="216" spans="1:9" ht="30" x14ac:dyDescent="0.2">
      <c r="A216" s="21" t="s">
        <v>25</v>
      </c>
      <c r="B216" s="4" t="s">
        <v>164</v>
      </c>
      <c r="C216" s="4" t="s">
        <v>16</v>
      </c>
      <c r="D216" s="4" t="s">
        <v>18</v>
      </c>
      <c r="E216" s="4" t="s">
        <v>208</v>
      </c>
      <c r="F216" s="4" t="s">
        <v>45</v>
      </c>
      <c r="G216" s="20">
        <v>95588</v>
      </c>
      <c r="H216" s="20">
        <v>95588</v>
      </c>
      <c r="I216" s="20">
        <v>95588</v>
      </c>
    </row>
    <row r="217" spans="1:9" ht="45" x14ac:dyDescent="0.2">
      <c r="A217" s="19" t="s">
        <v>101</v>
      </c>
      <c r="B217" s="4" t="s">
        <v>164</v>
      </c>
      <c r="C217" s="4" t="s">
        <v>16</v>
      </c>
      <c r="D217" s="4" t="s">
        <v>18</v>
      </c>
      <c r="E217" s="4" t="s">
        <v>209</v>
      </c>
      <c r="F217" s="35"/>
      <c r="G217" s="20">
        <f>G218</f>
        <v>2978530.88</v>
      </c>
      <c r="H217" s="20">
        <f t="shared" ref="H217:I217" si="96">H218</f>
        <v>2238600</v>
      </c>
      <c r="I217" s="20">
        <f t="shared" si="96"/>
        <v>2238600</v>
      </c>
    </row>
    <row r="218" spans="1:9" ht="60" x14ac:dyDescent="0.2">
      <c r="A218" s="32" t="s">
        <v>19</v>
      </c>
      <c r="B218" s="4" t="s">
        <v>164</v>
      </c>
      <c r="C218" s="4" t="s">
        <v>16</v>
      </c>
      <c r="D218" s="4" t="s">
        <v>18</v>
      </c>
      <c r="E218" s="4" t="s">
        <v>209</v>
      </c>
      <c r="F218" s="4">
        <v>100</v>
      </c>
      <c r="G218" s="20">
        <f>G219</f>
        <v>2978530.88</v>
      </c>
      <c r="H218" s="20">
        <f t="shared" ref="H218:I218" si="97">H219</f>
        <v>2238600</v>
      </c>
      <c r="I218" s="20">
        <f t="shared" si="97"/>
        <v>2238600</v>
      </c>
    </row>
    <row r="219" spans="1:9" ht="30" x14ac:dyDescent="0.2">
      <c r="A219" s="32" t="s">
        <v>20</v>
      </c>
      <c r="B219" s="4" t="s">
        <v>164</v>
      </c>
      <c r="C219" s="4" t="s">
        <v>16</v>
      </c>
      <c r="D219" s="4" t="s">
        <v>18</v>
      </c>
      <c r="E219" s="4" t="s">
        <v>209</v>
      </c>
      <c r="F219" s="4">
        <v>120</v>
      </c>
      <c r="G219" s="20">
        <v>2978530.88</v>
      </c>
      <c r="H219" s="20">
        <v>2238600</v>
      </c>
      <c r="I219" s="20">
        <v>2238600</v>
      </c>
    </row>
    <row r="220" spans="1:9" ht="30" x14ac:dyDescent="0.2">
      <c r="A220" s="19" t="s">
        <v>21</v>
      </c>
      <c r="B220" s="4" t="s">
        <v>164</v>
      </c>
      <c r="C220" s="4" t="s">
        <v>16</v>
      </c>
      <c r="D220" s="4" t="s">
        <v>18</v>
      </c>
      <c r="E220" s="4" t="s">
        <v>210</v>
      </c>
      <c r="F220" s="4"/>
      <c r="G220" s="20">
        <f>G221+G223+G225</f>
        <v>50398712</v>
      </c>
      <c r="H220" s="20">
        <f t="shared" ref="H220:I220" si="98">H221+H223+H225</f>
        <v>47131400</v>
      </c>
      <c r="I220" s="20">
        <f t="shared" si="98"/>
        <v>47131400</v>
      </c>
    </row>
    <row r="221" spans="1:9" ht="60" x14ac:dyDescent="0.2">
      <c r="A221" s="32" t="s">
        <v>19</v>
      </c>
      <c r="B221" s="4" t="s">
        <v>164</v>
      </c>
      <c r="C221" s="4" t="s">
        <v>16</v>
      </c>
      <c r="D221" s="4" t="s">
        <v>18</v>
      </c>
      <c r="E221" s="4" t="s">
        <v>210</v>
      </c>
      <c r="F221" s="4" t="s">
        <v>22</v>
      </c>
      <c r="G221" s="20">
        <f>G222</f>
        <v>39840803</v>
      </c>
      <c r="H221" s="20">
        <f t="shared" ref="H221:I221" si="99">H222</f>
        <v>40317400</v>
      </c>
      <c r="I221" s="20">
        <f t="shared" si="99"/>
        <v>40317400</v>
      </c>
    </row>
    <row r="222" spans="1:9" ht="30" x14ac:dyDescent="0.2">
      <c r="A222" s="32" t="s">
        <v>20</v>
      </c>
      <c r="B222" s="4" t="s">
        <v>164</v>
      </c>
      <c r="C222" s="4" t="s">
        <v>16</v>
      </c>
      <c r="D222" s="4" t="s">
        <v>18</v>
      </c>
      <c r="E222" s="4" t="s">
        <v>210</v>
      </c>
      <c r="F222" s="4" t="s">
        <v>23</v>
      </c>
      <c r="G222" s="20">
        <v>39840803</v>
      </c>
      <c r="H222" s="20">
        <v>40317400</v>
      </c>
      <c r="I222" s="20">
        <v>40317400</v>
      </c>
    </row>
    <row r="223" spans="1:9" ht="30" x14ac:dyDescent="0.2">
      <c r="A223" s="32" t="s">
        <v>24</v>
      </c>
      <c r="B223" s="4" t="s">
        <v>164</v>
      </c>
      <c r="C223" s="4" t="s">
        <v>16</v>
      </c>
      <c r="D223" s="4" t="s">
        <v>18</v>
      </c>
      <c r="E223" s="4" t="s">
        <v>210</v>
      </c>
      <c r="F223" s="4">
        <v>200</v>
      </c>
      <c r="G223" s="20">
        <f>G224</f>
        <v>10358529</v>
      </c>
      <c r="H223" s="20">
        <f t="shared" ref="H223:I223" si="100">H224</f>
        <v>6614620</v>
      </c>
      <c r="I223" s="20">
        <f t="shared" si="100"/>
        <v>6614620</v>
      </c>
    </row>
    <row r="224" spans="1:9" ht="30" x14ac:dyDescent="0.2">
      <c r="A224" s="32" t="s">
        <v>25</v>
      </c>
      <c r="B224" s="4" t="s">
        <v>164</v>
      </c>
      <c r="C224" s="4" t="s">
        <v>16</v>
      </c>
      <c r="D224" s="4" t="s">
        <v>18</v>
      </c>
      <c r="E224" s="4" t="s">
        <v>210</v>
      </c>
      <c r="F224" s="4">
        <v>240</v>
      </c>
      <c r="G224" s="20">
        <v>10358529</v>
      </c>
      <c r="H224" s="20">
        <v>6614620</v>
      </c>
      <c r="I224" s="20">
        <v>6614620</v>
      </c>
    </row>
    <row r="225" spans="1:9" ht="15" x14ac:dyDescent="0.2">
      <c r="A225" s="21" t="s">
        <v>26</v>
      </c>
      <c r="B225" s="4" t="s">
        <v>164</v>
      </c>
      <c r="C225" s="4" t="s">
        <v>16</v>
      </c>
      <c r="D225" s="4" t="s">
        <v>18</v>
      </c>
      <c r="E225" s="4" t="s">
        <v>210</v>
      </c>
      <c r="F225" s="4">
        <v>800</v>
      </c>
      <c r="G225" s="20">
        <f>G226</f>
        <v>199380</v>
      </c>
      <c r="H225" s="20">
        <f t="shared" ref="H225:I225" si="101">H226</f>
        <v>199380</v>
      </c>
      <c r="I225" s="20">
        <f t="shared" si="101"/>
        <v>199380</v>
      </c>
    </row>
    <row r="226" spans="1:9" ht="15" x14ac:dyDescent="0.2">
      <c r="A226" s="21" t="s">
        <v>27</v>
      </c>
      <c r="B226" s="4" t="s">
        <v>164</v>
      </c>
      <c r="C226" s="4" t="s">
        <v>16</v>
      </c>
      <c r="D226" s="4" t="s">
        <v>18</v>
      </c>
      <c r="E226" s="4" t="s">
        <v>210</v>
      </c>
      <c r="F226" s="4">
        <v>850</v>
      </c>
      <c r="G226" s="20">
        <v>199380</v>
      </c>
      <c r="H226" s="20">
        <v>199380</v>
      </c>
      <c r="I226" s="20">
        <v>199380</v>
      </c>
    </row>
    <row r="227" spans="1:9" s="108" customFormat="1" ht="30" x14ac:dyDescent="0.2">
      <c r="A227" s="21" t="s">
        <v>326</v>
      </c>
      <c r="B227" s="4" t="s">
        <v>164</v>
      </c>
      <c r="C227" s="4" t="s">
        <v>16</v>
      </c>
      <c r="D227" s="4" t="s">
        <v>18</v>
      </c>
      <c r="E227" s="4" t="s">
        <v>327</v>
      </c>
      <c r="F227" s="4"/>
      <c r="G227" s="20">
        <f>G228</f>
        <v>916043</v>
      </c>
      <c r="H227" s="20">
        <f t="shared" ref="H227:I228" si="102">H228</f>
        <v>0</v>
      </c>
      <c r="I227" s="20">
        <f t="shared" si="102"/>
        <v>0</v>
      </c>
    </row>
    <row r="228" spans="1:9" s="108" customFormat="1" ht="60" x14ac:dyDescent="0.2">
      <c r="A228" s="21" t="s">
        <v>19</v>
      </c>
      <c r="B228" s="4" t="s">
        <v>164</v>
      </c>
      <c r="C228" s="4" t="s">
        <v>16</v>
      </c>
      <c r="D228" s="4" t="s">
        <v>18</v>
      </c>
      <c r="E228" s="4" t="s">
        <v>327</v>
      </c>
      <c r="F228" s="4" t="s">
        <v>22</v>
      </c>
      <c r="G228" s="20">
        <f>G229</f>
        <v>916043</v>
      </c>
      <c r="H228" s="20">
        <f t="shared" si="102"/>
        <v>0</v>
      </c>
      <c r="I228" s="20">
        <f t="shared" si="102"/>
        <v>0</v>
      </c>
    </row>
    <row r="229" spans="1:9" s="108" customFormat="1" ht="30" x14ac:dyDescent="0.2">
      <c r="A229" s="21" t="s">
        <v>20</v>
      </c>
      <c r="B229" s="4" t="s">
        <v>164</v>
      </c>
      <c r="C229" s="4" t="s">
        <v>16</v>
      </c>
      <c r="D229" s="4" t="s">
        <v>18</v>
      </c>
      <c r="E229" s="4" t="s">
        <v>327</v>
      </c>
      <c r="F229" s="4" t="s">
        <v>23</v>
      </c>
      <c r="G229" s="20">
        <v>916043</v>
      </c>
      <c r="H229" s="20"/>
      <c r="I229" s="20"/>
    </row>
    <row r="230" spans="1:9" ht="15" x14ac:dyDescent="0.2">
      <c r="A230" s="53" t="s">
        <v>102</v>
      </c>
      <c r="B230" s="15" t="s">
        <v>164</v>
      </c>
      <c r="C230" s="23" t="s">
        <v>16</v>
      </c>
      <c r="D230" s="23" t="s">
        <v>43</v>
      </c>
      <c r="E230" s="23"/>
      <c r="F230" s="23"/>
      <c r="G230" s="13">
        <f>G231</f>
        <v>10615</v>
      </c>
      <c r="H230" s="13">
        <f t="shared" ref="H230:I230" si="103">H231</f>
        <v>90256</v>
      </c>
      <c r="I230" s="13">
        <f t="shared" si="103"/>
        <v>10145</v>
      </c>
    </row>
    <row r="231" spans="1:9" ht="45" x14ac:dyDescent="0.2">
      <c r="A231" s="32" t="s">
        <v>103</v>
      </c>
      <c r="B231" s="4" t="s">
        <v>164</v>
      </c>
      <c r="C231" s="24" t="s">
        <v>16</v>
      </c>
      <c r="D231" s="24" t="s">
        <v>43</v>
      </c>
      <c r="E231" s="3" t="s">
        <v>211</v>
      </c>
      <c r="F231" s="24"/>
      <c r="G231" s="20">
        <f>G232</f>
        <v>10615</v>
      </c>
      <c r="H231" s="20">
        <f t="shared" ref="H231:I231" si="104">H232</f>
        <v>90256</v>
      </c>
      <c r="I231" s="20">
        <f t="shared" si="104"/>
        <v>10145</v>
      </c>
    </row>
    <row r="232" spans="1:9" ht="30" x14ac:dyDescent="0.2">
      <c r="A232" s="32" t="s">
        <v>24</v>
      </c>
      <c r="B232" s="4" t="s">
        <v>164</v>
      </c>
      <c r="C232" s="24" t="s">
        <v>16</v>
      </c>
      <c r="D232" s="24" t="s">
        <v>43</v>
      </c>
      <c r="E232" s="3" t="s">
        <v>211</v>
      </c>
      <c r="F232" s="24" t="s">
        <v>44</v>
      </c>
      <c r="G232" s="20">
        <f>G233</f>
        <v>10615</v>
      </c>
      <c r="H232" s="20">
        <f t="shared" ref="H232:I232" si="105">H233</f>
        <v>90256</v>
      </c>
      <c r="I232" s="20">
        <f t="shared" si="105"/>
        <v>10145</v>
      </c>
    </row>
    <row r="233" spans="1:9" ht="30" x14ac:dyDescent="0.2">
      <c r="A233" s="21" t="s">
        <v>25</v>
      </c>
      <c r="B233" s="4" t="s">
        <v>164</v>
      </c>
      <c r="C233" s="24" t="s">
        <v>16</v>
      </c>
      <c r="D233" s="24" t="s">
        <v>43</v>
      </c>
      <c r="E233" s="3" t="s">
        <v>211</v>
      </c>
      <c r="F233" s="24" t="s">
        <v>45</v>
      </c>
      <c r="G233" s="54">
        <v>10615</v>
      </c>
      <c r="H233" s="54">
        <v>90256</v>
      </c>
      <c r="I233" s="54">
        <v>10145</v>
      </c>
    </row>
    <row r="234" spans="1:9" ht="15" x14ac:dyDescent="0.2">
      <c r="A234" s="14" t="s">
        <v>262</v>
      </c>
      <c r="B234" s="15" t="s">
        <v>164</v>
      </c>
      <c r="C234" s="23" t="s">
        <v>16</v>
      </c>
      <c r="D234" s="23" t="s">
        <v>28</v>
      </c>
      <c r="E234" s="92"/>
      <c r="F234" s="23"/>
      <c r="G234" s="99">
        <f>G235</f>
        <v>2000000</v>
      </c>
      <c r="H234" s="99">
        <f t="shared" ref="H234:I235" si="106">H235</f>
        <v>0</v>
      </c>
      <c r="I234" s="99">
        <f t="shared" si="106"/>
        <v>0</v>
      </c>
    </row>
    <row r="235" spans="1:9" ht="15" x14ac:dyDescent="0.2">
      <c r="A235" s="21" t="s">
        <v>263</v>
      </c>
      <c r="B235" s="4" t="s">
        <v>164</v>
      </c>
      <c r="C235" s="24" t="s">
        <v>16</v>
      </c>
      <c r="D235" s="24" t="s">
        <v>28</v>
      </c>
      <c r="E235" s="3" t="s">
        <v>264</v>
      </c>
      <c r="F235" s="24"/>
      <c r="G235" s="54">
        <f>G236</f>
        <v>2000000</v>
      </c>
      <c r="H235" s="54">
        <f t="shared" si="106"/>
        <v>0</v>
      </c>
      <c r="I235" s="54">
        <f t="shared" si="106"/>
        <v>0</v>
      </c>
    </row>
    <row r="236" spans="1:9" s="108" customFormat="1" ht="15" x14ac:dyDescent="0.2">
      <c r="A236" s="21" t="s">
        <v>26</v>
      </c>
      <c r="B236" s="4" t="s">
        <v>164</v>
      </c>
      <c r="C236" s="24" t="s">
        <v>16</v>
      </c>
      <c r="D236" s="24" t="s">
        <v>28</v>
      </c>
      <c r="E236" s="3" t="s">
        <v>264</v>
      </c>
      <c r="F236" s="24" t="s">
        <v>60</v>
      </c>
      <c r="G236" s="54">
        <f>G237</f>
        <v>2000000</v>
      </c>
      <c r="H236" s="54"/>
      <c r="I236" s="54"/>
    </row>
    <row r="237" spans="1:9" s="108" customFormat="1" ht="15" x14ac:dyDescent="0.2">
      <c r="A237" s="21" t="s">
        <v>328</v>
      </c>
      <c r="B237" s="4" t="s">
        <v>164</v>
      </c>
      <c r="C237" s="24" t="s">
        <v>16</v>
      </c>
      <c r="D237" s="24" t="s">
        <v>28</v>
      </c>
      <c r="E237" s="3" t="s">
        <v>264</v>
      </c>
      <c r="F237" s="24" t="s">
        <v>329</v>
      </c>
      <c r="G237" s="54">
        <v>2000000</v>
      </c>
      <c r="H237" s="54"/>
      <c r="I237" s="54"/>
    </row>
    <row r="238" spans="1:9" ht="15" x14ac:dyDescent="0.2">
      <c r="A238" s="14" t="s">
        <v>29</v>
      </c>
      <c r="B238" s="15" t="s">
        <v>164</v>
      </c>
      <c r="C238" s="15" t="s">
        <v>16</v>
      </c>
      <c r="D238" s="15" t="s">
        <v>30</v>
      </c>
      <c r="E238" s="15"/>
      <c r="F238" s="15"/>
      <c r="G238" s="13">
        <f>G239+G242+G249+G252+G258+G261+G264+G255</f>
        <v>13523254</v>
      </c>
      <c r="H238" s="13">
        <f t="shared" ref="H238:I238" si="107">H239+H242+H249+H252+H258+H261+H264+H255</f>
        <v>13280000</v>
      </c>
      <c r="I238" s="13">
        <f t="shared" si="107"/>
        <v>13280000</v>
      </c>
    </row>
    <row r="239" spans="1:9" ht="31.5" customHeight="1" x14ac:dyDescent="0.2">
      <c r="A239" s="19" t="s">
        <v>165</v>
      </c>
      <c r="B239" s="4" t="s">
        <v>164</v>
      </c>
      <c r="C239" s="24" t="s">
        <v>16</v>
      </c>
      <c r="D239" s="24" t="s">
        <v>30</v>
      </c>
      <c r="E239" s="24" t="s">
        <v>212</v>
      </c>
      <c r="F239" s="24"/>
      <c r="G239" s="20">
        <f>G240</f>
        <v>100000</v>
      </c>
      <c r="H239" s="20">
        <f t="shared" ref="H239:I240" si="108">H240</f>
        <v>100000</v>
      </c>
      <c r="I239" s="20">
        <f t="shared" si="108"/>
        <v>100000</v>
      </c>
    </row>
    <row r="240" spans="1:9" ht="30" x14ac:dyDescent="0.2">
      <c r="A240" s="21" t="s">
        <v>24</v>
      </c>
      <c r="B240" s="4" t="s">
        <v>164</v>
      </c>
      <c r="C240" s="24" t="s">
        <v>16</v>
      </c>
      <c r="D240" s="24" t="s">
        <v>30</v>
      </c>
      <c r="E240" s="24" t="s">
        <v>212</v>
      </c>
      <c r="F240" s="24">
        <v>200</v>
      </c>
      <c r="G240" s="20">
        <f>G241</f>
        <v>100000</v>
      </c>
      <c r="H240" s="20">
        <f t="shared" si="108"/>
        <v>100000</v>
      </c>
      <c r="I240" s="20">
        <f t="shared" si="108"/>
        <v>100000</v>
      </c>
    </row>
    <row r="241" spans="1:9" ht="30" x14ac:dyDescent="0.2">
      <c r="A241" s="21" t="s">
        <v>25</v>
      </c>
      <c r="B241" s="4" t="s">
        <v>164</v>
      </c>
      <c r="C241" s="24" t="s">
        <v>16</v>
      </c>
      <c r="D241" s="24" t="s">
        <v>30</v>
      </c>
      <c r="E241" s="24" t="s">
        <v>212</v>
      </c>
      <c r="F241" s="24">
        <v>240</v>
      </c>
      <c r="G241" s="20">
        <v>100000</v>
      </c>
      <c r="H241" s="20">
        <v>100000</v>
      </c>
      <c r="I241" s="20">
        <v>100000</v>
      </c>
    </row>
    <row r="242" spans="1:9" ht="30" x14ac:dyDescent="0.2">
      <c r="A242" s="19" t="s">
        <v>113</v>
      </c>
      <c r="B242" s="4" t="s">
        <v>164</v>
      </c>
      <c r="C242" s="24" t="s">
        <v>16</v>
      </c>
      <c r="D242" s="24" t="s">
        <v>30</v>
      </c>
      <c r="E242" s="26" t="s">
        <v>213</v>
      </c>
      <c r="F242" s="27"/>
      <c r="G242" s="20">
        <f>G243+G245+G247</f>
        <v>5445000</v>
      </c>
      <c r="H242" s="20">
        <f>H243+H245+H247</f>
        <v>5445000</v>
      </c>
      <c r="I242" s="20">
        <f>I243+I245+I247</f>
        <v>5445000</v>
      </c>
    </row>
    <row r="243" spans="1:9" ht="60" x14ac:dyDescent="0.2">
      <c r="A243" s="25" t="s">
        <v>19</v>
      </c>
      <c r="B243" s="4" t="s">
        <v>164</v>
      </c>
      <c r="C243" s="24" t="s">
        <v>16</v>
      </c>
      <c r="D243" s="24" t="s">
        <v>30</v>
      </c>
      <c r="E243" s="26" t="s">
        <v>213</v>
      </c>
      <c r="F243" s="24">
        <v>100</v>
      </c>
      <c r="G243" s="20">
        <f>G244</f>
        <v>4762000</v>
      </c>
      <c r="H243" s="20">
        <f t="shared" ref="H243:I243" si="109">H244</f>
        <v>4762000</v>
      </c>
      <c r="I243" s="20">
        <f t="shared" si="109"/>
        <v>4762000</v>
      </c>
    </row>
    <row r="244" spans="1:9" ht="15" x14ac:dyDescent="0.2">
      <c r="A244" s="25" t="s">
        <v>40</v>
      </c>
      <c r="B244" s="4" t="s">
        <v>164</v>
      </c>
      <c r="C244" s="24" t="s">
        <v>16</v>
      </c>
      <c r="D244" s="24" t="s">
        <v>30</v>
      </c>
      <c r="E244" s="26" t="s">
        <v>213</v>
      </c>
      <c r="F244" s="24">
        <v>110</v>
      </c>
      <c r="G244" s="20">
        <v>4762000</v>
      </c>
      <c r="H244" s="20">
        <v>4762000</v>
      </c>
      <c r="I244" s="20">
        <v>4762000</v>
      </c>
    </row>
    <row r="245" spans="1:9" ht="30" x14ac:dyDescent="0.2">
      <c r="A245" s="25" t="s">
        <v>24</v>
      </c>
      <c r="B245" s="4" t="s">
        <v>164</v>
      </c>
      <c r="C245" s="24" t="s">
        <v>16</v>
      </c>
      <c r="D245" s="24" t="s">
        <v>30</v>
      </c>
      <c r="E245" s="26" t="s">
        <v>213</v>
      </c>
      <c r="F245" s="24">
        <v>200</v>
      </c>
      <c r="G245" s="20">
        <f>G246</f>
        <v>675000</v>
      </c>
      <c r="H245" s="20">
        <f t="shared" ref="H245:I245" si="110">H246</f>
        <v>675000</v>
      </c>
      <c r="I245" s="20">
        <f t="shared" si="110"/>
        <v>675000</v>
      </c>
    </row>
    <row r="246" spans="1:9" ht="30" x14ac:dyDescent="0.2">
      <c r="A246" s="25" t="s">
        <v>25</v>
      </c>
      <c r="B246" s="4" t="s">
        <v>164</v>
      </c>
      <c r="C246" s="24" t="s">
        <v>16</v>
      </c>
      <c r="D246" s="24" t="s">
        <v>30</v>
      </c>
      <c r="E246" s="26" t="s">
        <v>213</v>
      </c>
      <c r="F246" s="24">
        <v>240</v>
      </c>
      <c r="G246" s="20">
        <v>675000</v>
      </c>
      <c r="H246" s="20">
        <v>675000</v>
      </c>
      <c r="I246" s="20">
        <v>675000</v>
      </c>
    </row>
    <row r="247" spans="1:9" ht="15" x14ac:dyDescent="0.2">
      <c r="A247" s="21" t="s">
        <v>26</v>
      </c>
      <c r="B247" s="4" t="s">
        <v>164</v>
      </c>
      <c r="C247" s="24" t="s">
        <v>16</v>
      </c>
      <c r="D247" s="24" t="s">
        <v>30</v>
      </c>
      <c r="E247" s="26" t="s">
        <v>213</v>
      </c>
      <c r="F247" s="24" t="s">
        <v>60</v>
      </c>
      <c r="G247" s="20">
        <f>G248</f>
        <v>8000</v>
      </c>
      <c r="H247" s="20">
        <f>H248</f>
        <v>8000</v>
      </c>
      <c r="I247" s="20">
        <f t="shared" ref="I247" si="111">I248</f>
        <v>8000</v>
      </c>
    </row>
    <row r="248" spans="1:9" ht="15" x14ac:dyDescent="0.2">
      <c r="A248" s="21" t="s">
        <v>27</v>
      </c>
      <c r="B248" s="4" t="s">
        <v>164</v>
      </c>
      <c r="C248" s="24" t="s">
        <v>16</v>
      </c>
      <c r="D248" s="24" t="s">
        <v>30</v>
      </c>
      <c r="E248" s="26" t="s">
        <v>213</v>
      </c>
      <c r="F248" s="24" t="s">
        <v>61</v>
      </c>
      <c r="G248" s="20">
        <v>8000</v>
      </c>
      <c r="H248" s="20">
        <v>8000</v>
      </c>
      <c r="I248" s="20">
        <v>8000</v>
      </c>
    </row>
    <row r="249" spans="1:9" ht="15" x14ac:dyDescent="0.2">
      <c r="A249" s="19" t="s">
        <v>106</v>
      </c>
      <c r="B249" s="4" t="s">
        <v>164</v>
      </c>
      <c r="C249" s="24" t="s">
        <v>16</v>
      </c>
      <c r="D249" s="24" t="s">
        <v>30</v>
      </c>
      <c r="E249" s="24" t="s">
        <v>214</v>
      </c>
      <c r="F249" s="24"/>
      <c r="G249" s="20">
        <f>G250</f>
        <v>84000</v>
      </c>
      <c r="H249" s="20">
        <f t="shared" ref="H249:I250" si="112">H250</f>
        <v>84000</v>
      </c>
      <c r="I249" s="20">
        <f t="shared" si="112"/>
        <v>84000</v>
      </c>
    </row>
    <row r="250" spans="1:9" ht="15" x14ac:dyDescent="0.2">
      <c r="A250" s="21" t="s">
        <v>26</v>
      </c>
      <c r="B250" s="4" t="s">
        <v>164</v>
      </c>
      <c r="C250" s="24" t="s">
        <v>16</v>
      </c>
      <c r="D250" s="24" t="s">
        <v>30</v>
      </c>
      <c r="E250" s="24" t="s">
        <v>214</v>
      </c>
      <c r="F250" s="24" t="s">
        <v>60</v>
      </c>
      <c r="G250" s="20">
        <f>G251</f>
        <v>84000</v>
      </c>
      <c r="H250" s="20">
        <f t="shared" si="112"/>
        <v>84000</v>
      </c>
      <c r="I250" s="20">
        <f t="shared" si="112"/>
        <v>84000</v>
      </c>
    </row>
    <row r="251" spans="1:9" ht="15" x14ac:dyDescent="0.2">
      <c r="A251" s="21" t="s">
        <v>27</v>
      </c>
      <c r="B251" s="4" t="s">
        <v>164</v>
      </c>
      <c r="C251" s="24" t="s">
        <v>16</v>
      </c>
      <c r="D251" s="24" t="s">
        <v>30</v>
      </c>
      <c r="E251" s="24" t="s">
        <v>214</v>
      </c>
      <c r="F251" s="24" t="s">
        <v>61</v>
      </c>
      <c r="G251" s="20">
        <v>84000</v>
      </c>
      <c r="H251" s="20">
        <v>84000</v>
      </c>
      <c r="I251" s="20">
        <v>84000</v>
      </c>
    </row>
    <row r="252" spans="1:9" ht="30" x14ac:dyDescent="0.2">
      <c r="A252" s="55" t="s">
        <v>33</v>
      </c>
      <c r="B252" s="4" t="s">
        <v>164</v>
      </c>
      <c r="C252" s="4" t="s">
        <v>16</v>
      </c>
      <c r="D252" s="4" t="s">
        <v>30</v>
      </c>
      <c r="E252" s="4" t="s">
        <v>215</v>
      </c>
      <c r="F252" s="4"/>
      <c r="G252" s="20">
        <f>G253</f>
        <v>4953000</v>
      </c>
      <c r="H252" s="20">
        <f t="shared" ref="H252:I253" si="113">H253</f>
        <v>4953000</v>
      </c>
      <c r="I252" s="20">
        <f t="shared" si="113"/>
        <v>4953000</v>
      </c>
    </row>
    <row r="253" spans="1:9" ht="30" x14ac:dyDescent="0.2">
      <c r="A253" s="21" t="s">
        <v>34</v>
      </c>
      <c r="B253" s="4" t="s">
        <v>164</v>
      </c>
      <c r="C253" s="4" t="s">
        <v>16</v>
      </c>
      <c r="D253" s="4" t="s">
        <v>30</v>
      </c>
      <c r="E253" s="4" t="s">
        <v>215</v>
      </c>
      <c r="F253" s="4" t="s">
        <v>71</v>
      </c>
      <c r="G253" s="20">
        <f>G254</f>
        <v>4953000</v>
      </c>
      <c r="H253" s="20">
        <f t="shared" si="113"/>
        <v>4953000</v>
      </c>
      <c r="I253" s="20">
        <f t="shared" si="113"/>
        <v>4953000</v>
      </c>
    </row>
    <row r="254" spans="1:9" ht="15" x14ac:dyDescent="0.2">
      <c r="A254" s="21" t="s">
        <v>35</v>
      </c>
      <c r="B254" s="4" t="s">
        <v>164</v>
      </c>
      <c r="C254" s="4" t="s">
        <v>16</v>
      </c>
      <c r="D254" s="4" t="s">
        <v>30</v>
      </c>
      <c r="E254" s="4" t="s">
        <v>215</v>
      </c>
      <c r="F254" s="4" t="s">
        <v>107</v>
      </c>
      <c r="G254" s="20">
        <v>4953000</v>
      </c>
      <c r="H254" s="20">
        <v>4953000</v>
      </c>
      <c r="I254" s="20">
        <v>4953000</v>
      </c>
    </row>
    <row r="255" spans="1:9" s="108" customFormat="1" ht="45" x14ac:dyDescent="0.2">
      <c r="A255" s="21" t="s">
        <v>330</v>
      </c>
      <c r="B255" s="4" t="s">
        <v>164</v>
      </c>
      <c r="C255" s="4" t="s">
        <v>16</v>
      </c>
      <c r="D255" s="4" t="s">
        <v>30</v>
      </c>
      <c r="E255" s="4" t="s">
        <v>331</v>
      </c>
      <c r="F255" s="4"/>
      <c r="G255" s="20">
        <f>G256</f>
        <v>130000</v>
      </c>
      <c r="H255" s="20">
        <f t="shared" ref="H255:I256" si="114">H256</f>
        <v>0</v>
      </c>
      <c r="I255" s="20">
        <f t="shared" si="114"/>
        <v>0</v>
      </c>
    </row>
    <row r="256" spans="1:9" s="108" customFormat="1" ht="30" x14ac:dyDescent="0.2">
      <c r="A256" s="36" t="s">
        <v>24</v>
      </c>
      <c r="B256" s="4" t="s">
        <v>164</v>
      </c>
      <c r="C256" s="4" t="s">
        <v>16</v>
      </c>
      <c r="D256" s="4" t="s">
        <v>30</v>
      </c>
      <c r="E256" s="4" t="s">
        <v>331</v>
      </c>
      <c r="F256" s="4" t="s">
        <v>44</v>
      </c>
      <c r="G256" s="20">
        <f>G257</f>
        <v>130000</v>
      </c>
      <c r="H256" s="20">
        <f t="shared" si="114"/>
        <v>0</v>
      </c>
      <c r="I256" s="20">
        <f t="shared" si="114"/>
        <v>0</v>
      </c>
    </row>
    <row r="257" spans="1:9" s="108" customFormat="1" ht="30" x14ac:dyDescent="0.2">
      <c r="A257" s="36" t="s">
        <v>25</v>
      </c>
      <c r="B257" s="4" t="s">
        <v>164</v>
      </c>
      <c r="C257" s="4" t="s">
        <v>16</v>
      </c>
      <c r="D257" s="4" t="s">
        <v>30</v>
      </c>
      <c r="E257" s="4" t="s">
        <v>331</v>
      </c>
      <c r="F257" s="4" t="s">
        <v>45</v>
      </c>
      <c r="G257" s="20">
        <v>130000</v>
      </c>
      <c r="H257" s="20"/>
      <c r="I257" s="20"/>
    </row>
    <row r="258" spans="1:9" ht="30" x14ac:dyDescent="0.2">
      <c r="A258" s="37" t="s">
        <v>104</v>
      </c>
      <c r="B258" s="4" t="s">
        <v>164</v>
      </c>
      <c r="C258" s="4" t="s">
        <v>16</v>
      </c>
      <c r="D258" s="4" t="s">
        <v>30</v>
      </c>
      <c r="E258" s="4" t="s">
        <v>199</v>
      </c>
      <c r="F258" s="4"/>
      <c r="G258" s="20">
        <f>G259</f>
        <v>2788754</v>
      </c>
      <c r="H258" s="20">
        <f t="shared" ref="H258:I259" si="115">H259</f>
        <v>2688000</v>
      </c>
      <c r="I258" s="20">
        <f t="shared" si="115"/>
        <v>2688000</v>
      </c>
    </row>
    <row r="259" spans="1:9" ht="30" x14ac:dyDescent="0.2">
      <c r="A259" s="36" t="s">
        <v>24</v>
      </c>
      <c r="B259" s="4" t="s">
        <v>164</v>
      </c>
      <c r="C259" s="4" t="s">
        <v>16</v>
      </c>
      <c r="D259" s="4" t="s">
        <v>30</v>
      </c>
      <c r="E259" s="4" t="s">
        <v>199</v>
      </c>
      <c r="F259" s="4">
        <v>200</v>
      </c>
      <c r="G259" s="20">
        <f>G260</f>
        <v>2788754</v>
      </c>
      <c r="H259" s="20">
        <f t="shared" si="115"/>
        <v>2688000</v>
      </c>
      <c r="I259" s="20">
        <f t="shared" si="115"/>
        <v>2688000</v>
      </c>
    </row>
    <row r="260" spans="1:9" ht="30" x14ac:dyDescent="0.2">
      <c r="A260" s="36" t="s">
        <v>25</v>
      </c>
      <c r="B260" s="4" t="s">
        <v>164</v>
      </c>
      <c r="C260" s="4" t="s">
        <v>16</v>
      </c>
      <c r="D260" s="4" t="s">
        <v>30</v>
      </c>
      <c r="E260" s="4" t="s">
        <v>199</v>
      </c>
      <c r="F260" s="4">
        <v>240</v>
      </c>
      <c r="G260" s="20">
        <v>2788754</v>
      </c>
      <c r="H260" s="20">
        <v>2688000</v>
      </c>
      <c r="I260" s="20">
        <v>2688000</v>
      </c>
    </row>
    <row r="261" spans="1:9" ht="30" x14ac:dyDescent="0.2">
      <c r="A261" s="106" t="s">
        <v>311</v>
      </c>
      <c r="B261" s="4" t="s">
        <v>164</v>
      </c>
      <c r="C261" s="4" t="s">
        <v>16</v>
      </c>
      <c r="D261" s="4" t="s">
        <v>30</v>
      </c>
      <c r="E261" s="4" t="s">
        <v>312</v>
      </c>
      <c r="F261" s="4"/>
      <c r="G261" s="20">
        <f>G262</f>
        <v>12500</v>
      </c>
      <c r="H261" s="20">
        <f t="shared" ref="H261:I262" si="116">H262</f>
        <v>0</v>
      </c>
      <c r="I261" s="20">
        <f t="shared" si="116"/>
        <v>0</v>
      </c>
    </row>
    <row r="262" spans="1:9" ht="15" x14ac:dyDescent="0.2">
      <c r="A262" s="21" t="s">
        <v>26</v>
      </c>
      <c r="B262" s="4" t="s">
        <v>164</v>
      </c>
      <c r="C262" s="4" t="s">
        <v>16</v>
      </c>
      <c r="D262" s="4" t="s">
        <v>30</v>
      </c>
      <c r="E262" s="4" t="s">
        <v>312</v>
      </c>
      <c r="F262" s="4" t="s">
        <v>60</v>
      </c>
      <c r="G262" s="20">
        <f>G263</f>
        <v>12500</v>
      </c>
      <c r="H262" s="20">
        <f t="shared" si="116"/>
        <v>0</v>
      </c>
      <c r="I262" s="20">
        <f t="shared" si="116"/>
        <v>0</v>
      </c>
    </row>
    <row r="263" spans="1:9" ht="15" x14ac:dyDescent="0.2">
      <c r="A263" s="21" t="s">
        <v>307</v>
      </c>
      <c r="B263" s="4" t="s">
        <v>164</v>
      </c>
      <c r="C263" s="4" t="s">
        <v>16</v>
      </c>
      <c r="D263" s="4" t="s">
        <v>30</v>
      </c>
      <c r="E263" s="4" t="s">
        <v>312</v>
      </c>
      <c r="F263" s="4" t="s">
        <v>308</v>
      </c>
      <c r="G263" s="20">
        <v>12500</v>
      </c>
      <c r="H263" s="20"/>
      <c r="I263" s="20"/>
    </row>
    <row r="264" spans="1:9" ht="60" x14ac:dyDescent="0.2">
      <c r="A264" s="37" t="s">
        <v>291</v>
      </c>
      <c r="B264" s="4" t="s">
        <v>164</v>
      </c>
      <c r="C264" s="4" t="s">
        <v>16</v>
      </c>
      <c r="D264" s="4" t="s">
        <v>30</v>
      </c>
      <c r="E264" s="4" t="s">
        <v>254</v>
      </c>
      <c r="F264" s="4"/>
      <c r="G264" s="20">
        <f>G265</f>
        <v>10000</v>
      </c>
      <c r="H264" s="20">
        <f t="shared" ref="H264:I265" si="117">H265</f>
        <v>10000</v>
      </c>
      <c r="I264" s="20">
        <f t="shared" si="117"/>
        <v>10000</v>
      </c>
    </row>
    <row r="265" spans="1:9" ht="30" x14ac:dyDescent="0.2">
      <c r="A265" s="36" t="s">
        <v>24</v>
      </c>
      <c r="B265" s="4" t="s">
        <v>164</v>
      </c>
      <c r="C265" s="4" t="s">
        <v>16</v>
      </c>
      <c r="D265" s="4" t="s">
        <v>30</v>
      </c>
      <c r="E265" s="4" t="s">
        <v>254</v>
      </c>
      <c r="F265" s="4">
        <v>200</v>
      </c>
      <c r="G265" s="20">
        <f>G266</f>
        <v>10000</v>
      </c>
      <c r="H265" s="20">
        <f t="shared" si="117"/>
        <v>10000</v>
      </c>
      <c r="I265" s="20">
        <f t="shared" si="117"/>
        <v>10000</v>
      </c>
    </row>
    <row r="266" spans="1:9" ht="30" x14ac:dyDescent="0.2">
      <c r="A266" s="36" t="s">
        <v>25</v>
      </c>
      <c r="B266" s="4" t="s">
        <v>164</v>
      </c>
      <c r="C266" s="4" t="s">
        <v>16</v>
      </c>
      <c r="D266" s="4" t="s">
        <v>30</v>
      </c>
      <c r="E266" s="4" t="s">
        <v>254</v>
      </c>
      <c r="F266" s="4">
        <v>240</v>
      </c>
      <c r="G266" s="20">
        <v>10000</v>
      </c>
      <c r="H266" s="20">
        <v>10000</v>
      </c>
      <c r="I266" s="20">
        <v>10000</v>
      </c>
    </row>
    <row r="267" spans="1:9" ht="14.25" x14ac:dyDescent="0.2">
      <c r="A267" s="56" t="s">
        <v>151</v>
      </c>
      <c r="B267" s="10" t="s">
        <v>164</v>
      </c>
      <c r="C267" s="10" t="s">
        <v>36</v>
      </c>
      <c r="D267" s="10"/>
      <c r="E267" s="10"/>
      <c r="F267" s="10"/>
      <c r="G267" s="29">
        <f>G268</f>
        <v>820756</v>
      </c>
      <c r="H267" s="29">
        <f t="shared" ref="H267:I267" si="118">H268</f>
        <v>889788</v>
      </c>
      <c r="I267" s="29">
        <f t="shared" si="118"/>
        <v>921009</v>
      </c>
    </row>
    <row r="268" spans="1:9" ht="15" x14ac:dyDescent="0.2">
      <c r="A268" s="57" t="s">
        <v>150</v>
      </c>
      <c r="B268" s="15" t="s">
        <v>164</v>
      </c>
      <c r="C268" s="15" t="s">
        <v>36</v>
      </c>
      <c r="D268" s="15" t="s">
        <v>37</v>
      </c>
      <c r="E268" s="15"/>
      <c r="F268" s="15"/>
      <c r="G268" s="13">
        <f>G269</f>
        <v>820756</v>
      </c>
      <c r="H268" s="13">
        <f t="shared" ref="H268:I268" si="119">H269</f>
        <v>889788</v>
      </c>
      <c r="I268" s="13">
        <f t="shared" si="119"/>
        <v>921009</v>
      </c>
    </row>
    <row r="269" spans="1:9" ht="45" x14ac:dyDescent="0.2">
      <c r="A269" s="58" t="s">
        <v>169</v>
      </c>
      <c r="B269" s="4" t="s">
        <v>164</v>
      </c>
      <c r="C269" s="4" t="s">
        <v>36</v>
      </c>
      <c r="D269" s="4" t="s">
        <v>37</v>
      </c>
      <c r="E269" s="4" t="s">
        <v>216</v>
      </c>
      <c r="F269" s="4"/>
      <c r="G269" s="20">
        <f>G270+G272</f>
        <v>820756</v>
      </c>
      <c r="H269" s="20">
        <f>H270+H272</f>
        <v>889788</v>
      </c>
      <c r="I269" s="20">
        <f>I270+I272</f>
        <v>921009</v>
      </c>
    </row>
    <row r="270" spans="1:9" ht="60" x14ac:dyDescent="0.2">
      <c r="A270" s="21" t="s">
        <v>19</v>
      </c>
      <c r="B270" s="4" t="s">
        <v>164</v>
      </c>
      <c r="C270" s="4" t="s">
        <v>36</v>
      </c>
      <c r="D270" s="4" t="s">
        <v>37</v>
      </c>
      <c r="E270" s="4" t="s">
        <v>216</v>
      </c>
      <c r="F270" s="4" t="s">
        <v>22</v>
      </c>
      <c r="G270" s="20">
        <f>G271</f>
        <v>701160</v>
      </c>
      <c r="H270" s="20">
        <f t="shared" ref="H270:I270" si="120">H271</f>
        <v>701160</v>
      </c>
      <c r="I270" s="20">
        <f t="shared" si="120"/>
        <v>701160</v>
      </c>
    </row>
    <row r="271" spans="1:9" ht="30" x14ac:dyDescent="0.2">
      <c r="A271" s="21" t="s">
        <v>20</v>
      </c>
      <c r="B271" s="4" t="s">
        <v>164</v>
      </c>
      <c r="C271" s="4" t="s">
        <v>36</v>
      </c>
      <c r="D271" s="4" t="s">
        <v>37</v>
      </c>
      <c r="E271" s="4" t="s">
        <v>216</v>
      </c>
      <c r="F271" s="4" t="s">
        <v>23</v>
      </c>
      <c r="G271" s="20">
        <v>701160</v>
      </c>
      <c r="H271" s="20">
        <v>701160</v>
      </c>
      <c r="I271" s="20">
        <v>701160</v>
      </c>
    </row>
    <row r="272" spans="1:9" ht="30" x14ac:dyDescent="0.2">
      <c r="A272" s="21" t="s">
        <v>24</v>
      </c>
      <c r="B272" s="4" t="s">
        <v>164</v>
      </c>
      <c r="C272" s="4" t="s">
        <v>36</v>
      </c>
      <c r="D272" s="4" t="s">
        <v>37</v>
      </c>
      <c r="E272" s="4" t="s">
        <v>216</v>
      </c>
      <c r="F272" s="4" t="s">
        <v>44</v>
      </c>
      <c r="G272" s="20">
        <f>G273</f>
        <v>119596</v>
      </c>
      <c r="H272" s="20">
        <f t="shared" ref="H272:I272" si="121">H273</f>
        <v>188628</v>
      </c>
      <c r="I272" s="20">
        <f t="shared" si="121"/>
        <v>219849</v>
      </c>
    </row>
    <row r="273" spans="1:9" ht="30" x14ac:dyDescent="0.2">
      <c r="A273" s="21" t="s">
        <v>25</v>
      </c>
      <c r="B273" s="4" t="s">
        <v>164</v>
      </c>
      <c r="C273" s="4" t="s">
        <v>36</v>
      </c>
      <c r="D273" s="4" t="s">
        <v>37</v>
      </c>
      <c r="E273" s="4" t="s">
        <v>216</v>
      </c>
      <c r="F273" s="4" t="s">
        <v>45</v>
      </c>
      <c r="G273" s="20">
        <v>119596</v>
      </c>
      <c r="H273" s="20">
        <v>188628</v>
      </c>
      <c r="I273" s="20">
        <v>219849</v>
      </c>
    </row>
    <row r="274" spans="1:9" ht="28.5" x14ac:dyDescent="0.2">
      <c r="A274" s="9" t="s">
        <v>38</v>
      </c>
      <c r="B274" s="10" t="s">
        <v>164</v>
      </c>
      <c r="C274" s="10" t="s">
        <v>37</v>
      </c>
      <c r="D274" s="10"/>
      <c r="E274" s="10"/>
      <c r="F274" s="10"/>
      <c r="G274" s="29">
        <f>G275</f>
        <v>5827350</v>
      </c>
      <c r="H274" s="29">
        <f t="shared" ref="H274:I274" si="122">H275</f>
        <v>5653300</v>
      </c>
      <c r="I274" s="29">
        <f t="shared" si="122"/>
        <v>5653300</v>
      </c>
    </row>
    <row r="275" spans="1:9" ht="45" x14ac:dyDescent="0.2">
      <c r="A275" s="59" t="s">
        <v>152</v>
      </c>
      <c r="B275" s="15" t="s">
        <v>164</v>
      </c>
      <c r="C275" s="15" t="s">
        <v>37</v>
      </c>
      <c r="D275" s="15" t="s">
        <v>75</v>
      </c>
      <c r="E275" s="15"/>
      <c r="F275" s="15"/>
      <c r="G275" s="13">
        <f>G276+G281+G284</f>
        <v>5827350</v>
      </c>
      <c r="H275" s="13">
        <f>H276+H281+H284</f>
        <v>5653300</v>
      </c>
      <c r="I275" s="13">
        <f>I276+I281+I284</f>
        <v>5653300</v>
      </c>
    </row>
    <row r="276" spans="1:9" ht="15" x14ac:dyDescent="0.2">
      <c r="A276" s="19" t="s">
        <v>108</v>
      </c>
      <c r="B276" s="4" t="s">
        <v>164</v>
      </c>
      <c r="C276" s="4" t="s">
        <v>37</v>
      </c>
      <c r="D276" s="4" t="s">
        <v>75</v>
      </c>
      <c r="E276" s="4" t="s">
        <v>217</v>
      </c>
      <c r="F276" s="4"/>
      <c r="G276" s="20">
        <f>G277+G279</f>
        <v>5241050</v>
      </c>
      <c r="H276" s="20">
        <f t="shared" ref="H276:I276" si="123">H277+H279</f>
        <v>5067000</v>
      </c>
      <c r="I276" s="20">
        <f t="shared" si="123"/>
        <v>5067000</v>
      </c>
    </row>
    <row r="277" spans="1:9" ht="60" x14ac:dyDescent="0.2">
      <c r="A277" s="21" t="s">
        <v>19</v>
      </c>
      <c r="B277" s="4" t="s">
        <v>164</v>
      </c>
      <c r="C277" s="4" t="s">
        <v>37</v>
      </c>
      <c r="D277" s="4" t="s">
        <v>75</v>
      </c>
      <c r="E277" s="4" t="s">
        <v>217</v>
      </c>
      <c r="F277" s="4">
        <v>100</v>
      </c>
      <c r="G277" s="20">
        <f>G278</f>
        <v>4170000</v>
      </c>
      <c r="H277" s="20">
        <f t="shared" ref="H277:I277" si="124">H278</f>
        <v>4170000</v>
      </c>
      <c r="I277" s="20">
        <f t="shared" si="124"/>
        <v>4170000</v>
      </c>
    </row>
    <row r="278" spans="1:9" ht="15" x14ac:dyDescent="0.2">
      <c r="A278" s="21" t="s">
        <v>40</v>
      </c>
      <c r="B278" s="4" t="s">
        <v>164</v>
      </c>
      <c r="C278" s="4" t="s">
        <v>37</v>
      </c>
      <c r="D278" s="4" t="s">
        <v>75</v>
      </c>
      <c r="E278" s="4" t="s">
        <v>217</v>
      </c>
      <c r="F278" s="4">
        <v>110</v>
      </c>
      <c r="G278" s="20">
        <v>4170000</v>
      </c>
      <c r="H278" s="20">
        <v>4170000</v>
      </c>
      <c r="I278" s="20">
        <v>4170000</v>
      </c>
    </row>
    <row r="279" spans="1:9" ht="30" x14ac:dyDescent="0.2">
      <c r="A279" s="25" t="s">
        <v>24</v>
      </c>
      <c r="B279" s="4" t="s">
        <v>164</v>
      </c>
      <c r="C279" s="24" t="s">
        <v>37</v>
      </c>
      <c r="D279" s="4" t="s">
        <v>75</v>
      </c>
      <c r="E279" s="4" t="s">
        <v>217</v>
      </c>
      <c r="F279" s="24">
        <v>200</v>
      </c>
      <c r="G279" s="20">
        <f>G280</f>
        <v>1071050</v>
      </c>
      <c r="H279" s="20">
        <f t="shared" ref="H279:I279" si="125">H280</f>
        <v>897000</v>
      </c>
      <c r="I279" s="20">
        <f t="shared" si="125"/>
        <v>897000</v>
      </c>
    </row>
    <row r="280" spans="1:9" ht="30" x14ac:dyDescent="0.2">
      <c r="A280" s="25" t="s">
        <v>25</v>
      </c>
      <c r="B280" s="4" t="s">
        <v>164</v>
      </c>
      <c r="C280" s="24" t="s">
        <v>37</v>
      </c>
      <c r="D280" s="4" t="s">
        <v>75</v>
      </c>
      <c r="E280" s="4" t="s">
        <v>217</v>
      </c>
      <c r="F280" s="24">
        <v>240</v>
      </c>
      <c r="G280" s="20">
        <v>1071050</v>
      </c>
      <c r="H280" s="20">
        <v>897000</v>
      </c>
      <c r="I280" s="20">
        <v>897000</v>
      </c>
    </row>
    <row r="281" spans="1:9" ht="15" x14ac:dyDescent="0.2">
      <c r="A281" s="46" t="s">
        <v>147</v>
      </c>
      <c r="B281" s="4" t="s">
        <v>164</v>
      </c>
      <c r="C281" s="47" t="s">
        <v>37</v>
      </c>
      <c r="D281" s="47" t="s">
        <v>75</v>
      </c>
      <c r="E281" s="47" t="s">
        <v>218</v>
      </c>
      <c r="F281" s="48"/>
      <c r="G281" s="20">
        <f>G282</f>
        <v>395200</v>
      </c>
      <c r="H281" s="20">
        <f t="shared" ref="H281:I282" si="126">H282</f>
        <v>395200</v>
      </c>
      <c r="I281" s="20">
        <f t="shared" si="126"/>
        <v>395200</v>
      </c>
    </row>
    <row r="282" spans="1:9" ht="30" x14ac:dyDescent="0.2">
      <c r="A282" s="46" t="s">
        <v>24</v>
      </c>
      <c r="B282" s="4" t="s">
        <v>164</v>
      </c>
      <c r="C282" s="47" t="s">
        <v>37</v>
      </c>
      <c r="D282" s="47" t="s">
        <v>75</v>
      </c>
      <c r="E282" s="47" t="s">
        <v>218</v>
      </c>
      <c r="F282" s="47">
        <v>200</v>
      </c>
      <c r="G282" s="20">
        <f>G283</f>
        <v>395200</v>
      </c>
      <c r="H282" s="20">
        <f t="shared" si="126"/>
        <v>395200</v>
      </c>
      <c r="I282" s="20">
        <f t="shared" si="126"/>
        <v>395200</v>
      </c>
    </row>
    <row r="283" spans="1:9" ht="30" x14ac:dyDescent="0.2">
      <c r="A283" s="46" t="s">
        <v>25</v>
      </c>
      <c r="B283" s="4" t="s">
        <v>164</v>
      </c>
      <c r="C283" s="47" t="s">
        <v>37</v>
      </c>
      <c r="D283" s="47" t="s">
        <v>75</v>
      </c>
      <c r="E283" s="47" t="s">
        <v>218</v>
      </c>
      <c r="F283" s="47">
        <v>240</v>
      </c>
      <c r="G283" s="20">
        <v>395200</v>
      </c>
      <c r="H283" s="20">
        <v>395200</v>
      </c>
      <c r="I283" s="20">
        <v>395200</v>
      </c>
    </row>
    <row r="284" spans="1:9" ht="45" x14ac:dyDescent="0.2">
      <c r="A284" s="21" t="s">
        <v>129</v>
      </c>
      <c r="B284" s="4" t="s">
        <v>164</v>
      </c>
      <c r="C284" s="4" t="s">
        <v>37</v>
      </c>
      <c r="D284" s="4" t="s">
        <v>75</v>
      </c>
      <c r="E284" s="4" t="s">
        <v>219</v>
      </c>
      <c r="F284" s="4"/>
      <c r="G284" s="20">
        <f>G285</f>
        <v>191100</v>
      </c>
      <c r="H284" s="20">
        <f t="shared" ref="H284:I284" si="127">H285</f>
        <v>191100</v>
      </c>
      <c r="I284" s="20">
        <f t="shared" si="127"/>
        <v>191100</v>
      </c>
    </row>
    <row r="285" spans="1:9" ht="30" x14ac:dyDescent="0.2">
      <c r="A285" s="25" t="s">
        <v>24</v>
      </c>
      <c r="B285" s="4" t="s">
        <v>164</v>
      </c>
      <c r="C285" s="4" t="s">
        <v>37</v>
      </c>
      <c r="D285" s="4" t="s">
        <v>75</v>
      </c>
      <c r="E285" s="4" t="s">
        <v>219</v>
      </c>
      <c r="F285" s="4" t="s">
        <v>44</v>
      </c>
      <c r="G285" s="20">
        <f>G286</f>
        <v>191100</v>
      </c>
      <c r="H285" s="20">
        <f t="shared" ref="H285:I285" si="128">H286</f>
        <v>191100</v>
      </c>
      <c r="I285" s="20">
        <f t="shared" si="128"/>
        <v>191100</v>
      </c>
    </row>
    <row r="286" spans="1:9" ht="30" x14ac:dyDescent="0.2">
      <c r="A286" s="25" t="s">
        <v>25</v>
      </c>
      <c r="B286" s="4" t="s">
        <v>164</v>
      </c>
      <c r="C286" s="4" t="s">
        <v>37</v>
      </c>
      <c r="D286" s="4" t="s">
        <v>75</v>
      </c>
      <c r="E286" s="4" t="s">
        <v>219</v>
      </c>
      <c r="F286" s="4" t="s">
        <v>45</v>
      </c>
      <c r="G286" s="20">
        <v>191100</v>
      </c>
      <c r="H286" s="20">
        <v>191100</v>
      </c>
      <c r="I286" s="20">
        <v>191100</v>
      </c>
    </row>
    <row r="287" spans="1:9" ht="15" x14ac:dyDescent="0.2">
      <c r="A287" s="9" t="s">
        <v>41</v>
      </c>
      <c r="B287" s="10" t="s">
        <v>164</v>
      </c>
      <c r="C287" s="28" t="s">
        <v>18</v>
      </c>
      <c r="D287" s="4"/>
      <c r="E287" s="4"/>
      <c r="F287" s="4"/>
      <c r="G287" s="29">
        <f>G288+G292+G302+G312</f>
        <v>88479528.079999998</v>
      </c>
      <c r="H287" s="29">
        <f>H288+H292+H302+H312</f>
        <v>56005094.5</v>
      </c>
      <c r="I287" s="29">
        <f>I288+I292+I302+I312</f>
        <v>61555825.049999997</v>
      </c>
    </row>
    <row r="288" spans="1:9" ht="15" x14ac:dyDescent="0.2">
      <c r="A288" s="14" t="s">
        <v>42</v>
      </c>
      <c r="B288" s="15" t="s">
        <v>164</v>
      </c>
      <c r="C288" s="16" t="s">
        <v>18</v>
      </c>
      <c r="D288" s="16" t="s">
        <v>43</v>
      </c>
      <c r="E288" s="60"/>
      <c r="F288" s="60"/>
      <c r="G288" s="13">
        <f>G289</f>
        <v>958073.25</v>
      </c>
      <c r="H288" s="13">
        <f t="shared" ref="H288:I288" si="129">H289</f>
        <v>638715.5</v>
      </c>
      <c r="I288" s="13">
        <f t="shared" si="129"/>
        <v>702587.05</v>
      </c>
    </row>
    <row r="289" spans="1:9" ht="105" x14ac:dyDescent="0.2">
      <c r="A289" s="32" t="s">
        <v>157</v>
      </c>
      <c r="B289" s="4" t="s">
        <v>164</v>
      </c>
      <c r="C289" s="4" t="s">
        <v>18</v>
      </c>
      <c r="D289" s="4" t="s">
        <v>43</v>
      </c>
      <c r="E289" s="4" t="s">
        <v>220</v>
      </c>
      <c r="F289" s="4"/>
      <c r="G289" s="20">
        <f>G290</f>
        <v>958073.25</v>
      </c>
      <c r="H289" s="20">
        <f t="shared" ref="H289:I289" si="130">H290</f>
        <v>638715.5</v>
      </c>
      <c r="I289" s="20">
        <f t="shared" si="130"/>
        <v>702587.05</v>
      </c>
    </row>
    <row r="290" spans="1:9" ht="30" x14ac:dyDescent="0.2">
      <c r="A290" s="21" t="s">
        <v>24</v>
      </c>
      <c r="B290" s="4" t="s">
        <v>164</v>
      </c>
      <c r="C290" s="4" t="s">
        <v>18</v>
      </c>
      <c r="D290" s="4" t="s">
        <v>43</v>
      </c>
      <c r="E290" s="4" t="s">
        <v>220</v>
      </c>
      <c r="F290" s="4" t="s">
        <v>44</v>
      </c>
      <c r="G290" s="20">
        <f>G291</f>
        <v>958073.25</v>
      </c>
      <c r="H290" s="20">
        <f t="shared" ref="H290:I290" si="131">H291</f>
        <v>638715.5</v>
      </c>
      <c r="I290" s="20">
        <f t="shared" si="131"/>
        <v>702587.05</v>
      </c>
    </row>
    <row r="291" spans="1:9" ht="30" x14ac:dyDescent="0.2">
      <c r="A291" s="21" t="s">
        <v>25</v>
      </c>
      <c r="B291" s="4" t="s">
        <v>164</v>
      </c>
      <c r="C291" s="4" t="s">
        <v>18</v>
      </c>
      <c r="D291" s="4" t="s">
        <v>43</v>
      </c>
      <c r="E291" s="4" t="s">
        <v>220</v>
      </c>
      <c r="F291" s="4" t="s">
        <v>45</v>
      </c>
      <c r="G291" s="20">
        <v>958073.25</v>
      </c>
      <c r="H291" s="20">
        <v>638715.5</v>
      </c>
      <c r="I291" s="20">
        <v>702587.05</v>
      </c>
    </row>
    <row r="292" spans="1:9" ht="15" x14ac:dyDescent="0.2">
      <c r="A292" s="14" t="s">
        <v>46</v>
      </c>
      <c r="B292" s="15" t="s">
        <v>164</v>
      </c>
      <c r="C292" s="15" t="s">
        <v>18</v>
      </c>
      <c r="D292" s="15" t="s">
        <v>47</v>
      </c>
      <c r="E292" s="15"/>
      <c r="F292" s="15"/>
      <c r="G292" s="13">
        <f>G293+G296+G299</f>
        <v>12732250</v>
      </c>
      <c r="H292" s="13">
        <f t="shared" ref="H292:I292" si="132">H293+H296+H299</f>
        <v>12732250</v>
      </c>
      <c r="I292" s="13">
        <f t="shared" si="132"/>
        <v>12732250</v>
      </c>
    </row>
    <row r="293" spans="1:9" ht="15" x14ac:dyDescent="0.25">
      <c r="A293" s="61" t="s">
        <v>109</v>
      </c>
      <c r="B293" s="4" t="s">
        <v>164</v>
      </c>
      <c r="C293" s="24" t="s">
        <v>18</v>
      </c>
      <c r="D293" s="24" t="s">
        <v>47</v>
      </c>
      <c r="E293" s="24" t="s">
        <v>221</v>
      </c>
      <c r="F293" s="24"/>
      <c r="G293" s="20">
        <f>G294</f>
        <v>56650</v>
      </c>
      <c r="H293" s="20">
        <f t="shared" ref="H293:I294" si="133">H294</f>
        <v>56650</v>
      </c>
      <c r="I293" s="20">
        <f t="shared" si="133"/>
        <v>56650</v>
      </c>
    </row>
    <row r="294" spans="1:9" ht="15" x14ac:dyDescent="0.2">
      <c r="A294" s="25" t="s">
        <v>26</v>
      </c>
      <c r="B294" s="4" t="s">
        <v>164</v>
      </c>
      <c r="C294" s="24" t="s">
        <v>18</v>
      </c>
      <c r="D294" s="24" t="s">
        <v>47</v>
      </c>
      <c r="E294" s="24" t="s">
        <v>221</v>
      </c>
      <c r="F294" s="24">
        <v>800</v>
      </c>
      <c r="G294" s="20">
        <f>G295</f>
        <v>56650</v>
      </c>
      <c r="H294" s="20">
        <f t="shared" si="133"/>
        <v>56650</v>
      </c>
      <c r="I294" s="20">
        <f t="shared" si="133"/>
        <v>56650</v>
      </c>
    </row>
    <row r="295" spans="1:9" ht="15" x14ac:dyDescent="0.2">
      <c r="A295" s="25" t="s">
        <v>27</v>
      </c>
      <c r="B295" s="4" t="s">
        <v>164</v>
      </c>
      <c r="C295" s="24" t="s">
        <v>18</v>
      </c>
      <c r="D295" s="24" t="s">
        <v>47</v>
      </c>
      <c r="E295" s="24" t="s">
        <v>221</v>
      </c>
      <c r="F295" s="24">
        <v>850</v>
      </c>
      <c r="G295" s="20">
        <v>56650</v>
      </c>
      <c r="H295" s="20">
        <v>56650</v>
      </c>
      <c r="I295" s="20">
        <v>56650</v>
      </c>
    </row>
    <row r="296" spans="1:9" ht="75" x14ac:dyDescent="0.2">
      <c r="A296" s="19" t="s">
        <v>125</v>
      </c>
      <c r="B296" s="4" t="s">
        <v>164</v>
      </c>
      <c r="C296" s="4" t="s">
        <v>18</v>
      </c>
      <c r="D296" s="4" t="s">
        <v>47</v>
      </c>
      <c r="E296" s="4" t="s">
        <v>222</v>
      </c>
      <c r="F296" s="4"/>
      <c r="G296" s="20">
        <f>G297</f>
        <v>1005376</v>
      </c>
      <c r="H296" s="20">
        <f t="shared" ref="H296:I297" si="134">H297</f>
        <v>0</v>
      </c>
      <c r="I296" s="20">
        <f t="shared" si="134"/>
        <v>0</v>
      </c>
    </row>
    <row r="297" spans="1:9" ht="15" x14ac:dyDescent="0.2">
      <c r="A297" s="21" t="s">
        <v>26</v>
      </c>
      <c r="B297" s="4" t="s">
        <v>164</v>
      </c>
      <c r="C297" s="4" t="s">
        <v>18</v>
      </c>
      <c r="D297" s="4" t="s">
        <v>47</v>
      </c>
      <c r="E297" s="4" t="s">
        <v>222</v>
      </c>
      <c r="F297" s="4">
        <v>800</v>
      </c>
      <c r="G297" s="20">
        <f>G298</f>
        <v>1005376</v>
      </c>
      <c r="H297" s="20">
        <f t="shared" si="134"/>
        <v>0</v>
      </c>
      <c r="I297" s="20">
        <f t="shared" si="134"/>
        <v>0</v>
      </c>
    </row>
    <row r="298" spans="1:9" ht="45" x14ac:dyDescent="0.2">
      <c r="A298" s="21" t="s">
        <v>156</v>
      </c>
      <c r="B298" s="4" t="s">
        <v>164</v>
      </c>
      <c r="C298" s="4" t="s">
        <v>18</v>
      </c>
      <c r="D298" s="4" t="s">
        <v>47</v>
      </c>
      <c r="E298" s="4" t="s">
        <v>222</v>
      </c>
      <c r="F298" s="4">
        <v>810</v>
      </c>
      <c r="G298" s="20">
        <v>1005376</v>
      </c>
      <c r="H298" s="20"/>
      <c r="I298" s="20"/>
    </row>
    <row r="299" spans="1:9" ht="45" x14ac:dyDescent="0.2">
      <c r="A299" s="21" t="s">
        <v>292</v>
      </c>
      <c r="B299" s="4" t="s">
        <v>164</v>
      </c>
      <c r="C299" s="4" t="s">
        <v>18</v>
      </c>
      <c r="D299" s="4" t="s">
        <v>47</v>
      </c>
      <c r="E299" s="4" t="s">
        <v>293</v>
      </c>
      <c r="F299" s="4"/>
      <c r="G299" s="20">
        <f>G300</f>
        <v>11670224</v>
      </c>
      <c r="H299" s="20">
        <f t="shared" ref="H299:I300" si="135">H300</f>
        <v>12675600</v>
      </c>
      <c r="I299" s="20">
        <f t="shared" si="135"/>
        <v>12675600</v>
      </c>
    </row>
    <row r="300" spans="1:9" ht="30" x14ac:dyDescent="0.2">
      <c r="A300" s="21" t="s">
        <v>24</v>
      </c>
      <c r="B300" s="4" t="s">
        <v>164</v>
      </c>
      <c r="C300" s="4" t="s">
        <v>18</v>
      </c>
      <c r="D300" s="4" t="s">
        <v>47</v>
      </c>
      <c r="E300" s="4" t="s">
        <v>293</v>
      </c>
      <c r="F300" s="4" t="s">
        <v>44</v>
      </c>
      <c r="G300" s="20">
        <f>G301</f>
        <v>11670224</v>
      </c>
      <c r="H300" s="20">
        <f t="shared" si="135"/>
        <v>12675600</v>
      </c>
      <c r="I300" s="20">
        <f t="shared" si="135"/>
        <v>12675600</v>
      </c>
    </row>
    <row r="301" spans="1:9" ht="30" x14ac:dyDescent="0.2">
      <c r="A301" s="21" t="s">
        <v>25</v>
      </c>
      <c r="B301" s="4" t="s">
        <v>164</v>
      </c>
      <c r="C301" s="4" t="s">
        <v>18</v>
      </c>
      <c r="D301" s="4" t="s">
        <v>47</v>
      </c>
      <c r="E301" s="4" t="s">
        <v>293</v>
      </c>
      <c r="F301" s="4" t="s">
        <v>45</v>
      </c>
      <c r="G301" s="20">
        <v>11670224</v>
      </c>
      <c r="H301" s="20">
        <v>12675600</v>
      </c>
      <c r="I301" s="20">
        <v>12675600</v>
      </c>
    </row>
    <row r="302" spans="1:9" ht="15" x14ac:dyDescent="0.2">
      <c r="A302" s="14" t="s">
        <v>48</v>
      </c>
      <c r="B302" s="15" t="s">
        <v>164</v>
      </c>
      <c r="C302" s="15" t="s">
        <v>18</v>
      </c>
      <c r="D302" s="15" t="s">
        <v>39</v>
      </c>
      <c r="E302" s="15"/>
      <c r="F302" s="15"/>
      <c r="G302" s="13">
        <f>G303+G306+G309</f>
        <v>74724204.829999998</v>
      </c>
      <c r="H302" s="13">
        <f t="shared" ref="H302:I302" si="136">H303+H306+H309</f>
        <v>42155718</v>
      </c>
      <c r="I302" s="13">
        <f t="shared" si="136"/>
        <v>48120988</v>
      </c>
    </row>
    <row r="303" spans="1:9" ht="30" x14ac:dyDescent="0.2">
      <c r="A303" s="19" t="s">
        <v>278</v>
      </c>
      <c r="B303" s="4" t="s">
        <v>164</v>
      </c>
      <c r="C303" s="4" t="s">
        <v>18</v>
      </c>
      <c r="D303" s="4" t="s">
        <v>39</v>
      </c>
      <c r="E303" s="4" t="s">
        <v>273</v>
      </c>
      <c r="F303" s="4"/>
      <c r="G303" s="20">
        <f>G304</f>
        <v>31093428.629999999</v>
      </c>
      <c r="H303" s="20">
        <f t="shared" ref="H303:I303" si="137">H304</f>
        <v>18726962</v>
      </c>
      <c r="I303" s="20">
        <f t="shared" si="137"/>
        <v>24692232</v>
      </c>
    </row>
    <row r="304" spans="1:9" ht="30" x14ac:dyDescent="0.2">
      <c r="A304" s="21" t="s">
        <v>24</v>
      </c>
      <c r="B304" s="4" t="s">
        <v>164</v>
      </c>
      <c r="C304" s="4" t="s">
        <v>18</v>
      </c>
      <c r="D304" s="4" t="s">
        <v>39</v>
      </c>
      <c r="E304" s="4" t="s">
        <v>273</v>
      </c>
      <c r="F304" s="4">
        <v>200</v>
      </c>
      <c r="G304" s="20">
        <f>G305</f>
        <v>31093428.629999999</v>
      </c>
      <c r="H304" s="20">
        <f t="shared" ref="H304:I304" si="138">H305</f>
        <v>18726962</v>
      </c>
      <c r="I304" s="20">
        <f t="shared" si="138"/>
        <v>24692232</v>
      </c>
    </row>
    <row r="305" spans="1:9" ht="30" x14ac:dyDescent="0.2">
      <c r="A305" s="21" t="s">
        <v>25</v>
      </c>
      <c r="B305" s="4" t="s">
        <v>164</v>
      </c>
      <c r="C305" s="4" t="s">
        <v>18</v>
      </c>
      <c r="D305" s="4" t="s">
        <v>39</v>
      </c>
      <c r="E305" s="4" t="s">
        <v>273</v>
      </c>
      <c r="F305" s="4">
        <v>240</v>
      </c>
      <c r="G305" s="20">
        <v>31093428.629999999</v>
      </c>
      <c r="H305" s="20">
        <v>18726962</v>
      </c>
      <c r="I305" s="20">
        <v>24692232</v>
      </c>
    </row>
    <row r="306" spans="1:9" ht="30" x14ac:dyDescent="0.2">
      <c r="A306" s="19" t="s">
        <v>278</v>
      </c>
      <c r="B306" s="4" t="s">
        <v>164</v>
      </c>
      <c r="C306" s="4" t="s">
        <v>18</v>
      </c>
      <c r="D306" s="4" t="s">
        <v>39</v>
      </c>
      <c r="E306" s="4" t="s">
        <v>274</v>
      </c>
      <c r="F306" s="4"/>
      <c r="G306" s="20">
        <f>G307</f>
        <v>42430776.200000003</v>
      </c>
      <c r="H306" s="20">
        <f t="shared" ref="H306:I306" si="139">H307</f>
        <v>22228756</v>
      </c>
      <c r="I306" s="20">
        <f t="shared" si="139"/>
        <v>22228756</v>
      </c>
    </row>
    <row r="307" spans="1:9" ht="30" x14ac:dyDescent="0.2">
      <c r="A307" s="21" t="s">
        <v>24</v>
      </c>
      <c r="B307" s="4" t="s">
        <v>164</v>
      </c>
      <c r="C307" s="4" t="s">
        <v>18</v>
      </c>
      <c r="D307" s="4" t="s">
        <v>39</v>
      </c>
      <c r="E307" s="4" t="s">
        <v>274</v>
      </c>
      <c r="F307" s="4">
        <v>200</v>
      </c>
      <c r="G307" s="20">
        <f>G308</f>
        <v>42430776.200000003</v>
      </c>
      <c r="H307" s="20">
        <f t="shared" ref="H307:I307" si="140">H308</f>
        <v>22228756</v>
      </c>
      <c r="I307" s="20">
        <f t="shared" si="140"/>
        <v>22228756</v>
      </c>
    </row>
    <row r="308" spans="1:9" ht="30" x14ac:dyDescent="0.2">
      <c r="A308" s="21" t="s">
        <v>25</v>
      </c>
      <c r="B308" s="4" t="s">
        <v>164</v>
      </c>
      <c r="C308" s="4" t="s">
        <v>18</v>
      </c>
      <c r="D308" s="4" t="s">
        <v>39</v>
      </c>
      <c r="E308" s="4" t="s">
        <v>274</v>
      </c>
      <c r="F308" s="4">
        <v>240</v>
      </c>
      <c r="G308" s="20">
        <v>42430776.200000003</v>
      </c>
      <c r="H308" s="20">
        <v>22228756</v>
      </c>
      <c r="I308" s="20">
        <v>22228756</v>
      </c>
    </row>
    <row r="309" spans="1:9" ht="15" x14ac:dyDescent="0.2">
      <c r="A309" s="21" t="s">
        <v>177</v>
      </c>
      <c r="B309" s="4" t="s">
        <v>164</v>
      </c>
      <c r="C309" s="4" t="s">
        <v>18</v>
      </c>
      <c r="D309" s="4" t="s">
        <v>39</v>
      </c>
      <c r="E309" s="4" t="s">
        <v>275</v>
      </c>
      <c r="F309" s="4"/>
      <c r="G309" s="20">
        <f>G310</f>
        <v>1200000</v>
      </c>
      <c r="H309" s="20">
        <f t="shared" ref="H309:I310" si="141">H310</f>
        <v>1200000</v>
      </c>
      <c r="I309" s="20">
        <f t="shared" si="141"/>
        <v>1200000</v>
      </c>
    </row>
    <row r="310" spans="1:9" ht="30" x14ac:dyDescent="0.2">
      <c r="A310" s="21" t="s">
        <v>24</v>
      </c>
      <c r="B310" s="4" t="s">
        <v>164</v>
      </c>
      <c r="C310" s="4" t="s">
        <v>18</v>
      </c>
      <c r="D310" s="4" t="s">
        <v>39</v>
      </c>
      <c r="E310" s="4" t="s">
        <v>275</v>
      </c>
      <c r="F310" s="4" t="s">
        <v>44</v>
      </c>
      <c r="G310" s="20">
        <f>G311</f>
        <v>1200000</v>
      </c>
      <c r="H310" s="20">
        <f t="shared" si="141"/>
        <v>1200000</v>
      </c>
      <c r="I310" s="20">
        <f t="shared" si="141"/>
        <v>1200000</v>
      </c>
    </row>
    <row r="311" spans="1:9" ht="30" x14ac:dyDescent="0.2">
      <c r="A311" s="21" t="s">
        <v>25</v>
      </c>
      <c r="B311" s="4" t="s">
        <v>164</v>
      </c>
      <c r="C311" s="4" t="s">
        <v>18</v>
      </c>
      <c r="D311" s="4" t="s">
        <v>39</v>
      </c>
      <c r="E311" s="4" t="s">
        <v>275</v>
      </c>
      <c r="F311" s="4" t="s">
        <v>45</v>
      </c>
      <c r="G311" s="20">
        <v>1200000</v>
      </c>
      <c r="H311" s="20">
        <v>1200000</v>
      </c>
      <c r="I311" s="20">
        <v>1200000</v>
      </c>
    </row>
    <row r="312" spans="1:9" ht="15" x14ac:dyDescent="0.2">
      <c r="A312" s="14" t="s">
        <v>49</v>
      </c>
      <c r="B312" s="15" t="s">
        <v>164</v>
      </c>
      <c r="C312" s="15" t="s">
        <v>18</v>
      </c>
      <c r="D312" s="15" t="s">
        <v>50</v>
      </c>
      <c r="E312" s="45"/>
      <c r="F312" s="45"/>
      <c r="G312" s="13">
        <f>G313+G316</f>
        <v>65000</v>
      </c>
      <c r="H312" s="13">
        <f t="shared" ref="H312:I312" si="142">H313+H316</f>
        <v>478411</v>
      </c>
      <c r="I312" s="13">
        <f t="shared" si="142"/>
        <v>0</v>
      </c>
    </row>
    <row r="313" spans="1:9" s="108" customFormat="1" ht="15" x14ac:dyDescent="0.2">
      <c r="A313" s="109" t="s">
        <v>332</v>
      </c>
      <c r="B313" s="4" t="s">
        <v>164</v>
      </c>
      <c r="C313" s="4" t="s">
        <v>18</v>
      </c>
      <c r="D313" s="4" t="s">
        <v>50</v>
      </c>
      <c r="E313" s="110" t="s">
        <v>333</v>
      </c>
      <c r="F313" s="45"/>
      <c r="G313" s="20">
        <f>G314</f>
        <v>65000</v>
      </c>
      <c r="H313" s="20">
        <f t="shared" ref="H313:I314" si="143">H314</f>
        <v>0</v>
      </c>
      <c r="I313" s="20">
        <f t="shared" si="143"/>
        <v>0</v>
      </c>
    </row>
    <row r="314" spans="1:9" s="108" customFormat="1" ht="30" x14ac:dyDescent="0.2">
      <c r="A314" s="21" t="s">
        <v>24</v>
      </c>
      <c r="B314" s="4" t="s">
        <v>164</v>
      </c>
      <c r="C314" s="4" t="s">
        <v>18</v>
      </c>
      <c r="D314" s="4" t="s">
        <v>50</v>
      </c>
      <c r="E314" s="110" t="s">
        <v>333</v>
      </c>
      <c r="F314" s="45">
        <v>200</v>
      </c>
      <c r="G314" s="20">
        <f>G315</f>
        <v>65000</v>
      </c>
      <c r="H314" s="20">
        <f t="shared" si="143"/>
        <v>0</v>
      </c>
      <c r="I314" s="20">
        <f t="shared" si="143"/>
        <v>0</v>
      </c>
    </row>
    <row r="315" spans="1:9" s="108" customFormat="1" ht="30" x14ac:dyDescent="0.2">
      <c r="A315" s="21" t="s">
        <v>25</v>
      </c>
      <c r="B315" s="4" t="s">
        <v>164</v>
      </c>
      <c r="C315" s="4" t="s">
        <v>18</v>
      </c>
      <c r="D315" s="4" t="s">
        <v>50</v>
      </c>
      <c r="E315" s="110" t="s">
        <v>333</v>
      </c>
      <c r="F315" s="45">
        <v>240</v>
      </c>
      <c r="G315" s="20">
        <v>65000</v>
      </c>
      <c r="H315" s="20"/>
      <c r="I315" s="20"/>
    </row>
    <row r="316" spans="1:9" ht="15" x14ac:dyDescent="0.2">
      <c r="A316" s="94" t="s">
        <v>243</v>
      </c>
      <c r="B316" s="4" t="s">
        <v>164</v>
      </c>
      <c r="C316" s="4" t="s">
        <v>18</v>
      </c>
      <c r="D316" s="4" t="s">
        <v>50</v>
      </c>
      <c r="E316" s="4" t="s">
        <v>250</v>
      </c>
      <c r="F316" s="4"/>
      <c r="G316" s="20">
        <f>G317</f>
        <v>0</v>
      </c>
      <c r="H316" s="20">
        <f t="shared" ref="H316:I317" si="144">H317</f>
        <v>478411</v>
      </c>
      <c r="I316" s="20">
        <f t="shared" si="144"/>
        <v>0</v>
      </c>
    </row>
    <row r="317" spans="1:9" ht="30" x14ac:dyDescent="0.2">
      <c r="A317" s="21" t="s">
        <v>24</v>
      </c>
      <c r="B317" s="4" t="s">
        <v>164</v>
      </c>
      <c r="C317" s="4" t="s">
        <v>18</v>
      </c>
      <c r="D317" s="4" t="s">
        <v>50</v>
      </c>
      <c r="E317" s="4" t="s">
        <v>250</v>
      </c>
      <c r="F317" s="4" t="s">
        <v>44</v>
      </c>
      <c r="G317" s="20">
        <f>G318</f>
        <v>0</v>
      </c>
      <c r="H317" s="20">
        <f t="shared" si="144"/>
        <v>478411</v>
      </c>
      <c r="I317" s="20">
        <f t="shared" si="144"/>
        <v>0</v>
      </c>
    </row>
    <row r="318" spans="1:9" ht="30" x14ac:dyDescent="0.2">
      <c r="A318" s="21" t="s">
        <v>25</v>
      </c>
      <c r="B318" s="4" t="s">
        <v>164</v>
      </c>
      <c r="C318" s="4" t="s">
        <v>18</v>
      </c>
      <c r="D318" s="4" t="s">
        <v>50</v>
      </c>
      <c r="E318" s="4" t="s">
        <v>250</v>
      </c>
      <c r="F318" s="4" t="s">
        <v>45</v>
      </c>
      <c r="G318" s="20"/>
      <c r="H318" s="20">
        <v>478411</v>
      </c>
      <c r="I318" s="20"/>
    </row>
    <row r="319" spans="1:9" ht="14.25" x14ac:dyDescent="0.2">
      <c r="A319" s="9" t="s">
        <v>53</v>
      </c>
      <c r="B319" s="10" t="s">
        <v>164</v>
      </c>
      <c r="C319" s="10" t="s">
        <v>43</v>
      </c>
      <c r="D319" s="10"/>
      <c r="E319" s="10"/>
      <c r="F319" s="10"/>
      <c r="G319" s="29">
        <f>G320+G341</f>
        <v>109843152.75</v>
      </c>
      <c r="H319" s="29">
        <f>H320+H341</f>
        <v>28131121.09</v>
      </c>
      <c r="I319" s="29">
        <f>I320+I341</f>
        <v>29001520.93</v>
      </c>
    </row>
    <row r="320" spans="1:9" ht="15" x14ac:dyDescent="0.2">
      <c r="A320" s="14" t="s">
        <v>55</v>
      </c>
      <c r="B320" s="15" t="s">
        <v>164</v>
      </c>
      <c r="C320" s="15" t="s">
        <v>43</v>
      </c>
      <c r="D320" s="15" t="s">
        <v>36</v>
      </c>
      <c r="E320" s="16"/>
      <c r="F320" s="15"/>
      <c r="G320" s="13">
        <f>G321+G324+G329+G335+G338+G332</f>
        <v>66908754.32</v>
      </c>
      <c r="H320" s="13">
        <f t="shared" ref="H320:I320" si="145">H321+H324+H329+H335+H338+H332</f>
        <v>981819</v>
      </c>
      <c r="I320" s="13">
        <f t="shared" si="145"/>
        <v>2353536</v>
      </c>
    </row>
    <row r="321" spans="1:9" ht="15" x14ac:dyDescent="0.2">
      <c r="A321" s="21" t="s">
        <v>294</v>
      </c>
      <c r="B321" s="4" t="s">
        <v>164</v>
      </c>
      <c r="C321" s="4" t="s">
        <v>43</v>
      </c>
      <c r="D321" s="4" t="s">
        <v>36</v>
      </c>
      <c r="E321" s="12" t="s">
        <v>295</v>
      </c>
      <c r="F321" s="4"/>
      <c r="G321" s="20">
        <f>G322</f>
        <v>35290844.219999999</v>
      </c>
      <c r="H321" s="20">
        <f t="shared" ref="H321:I321" si="146">H322</f>
        <v>0</v>
      </c>
      <c r="I321" s="20">
        <f t="shared" si="146"/>
        <v>0</v>
      </c>
    </row>
    <row r="322" spans="1:9" ht="30" x14ac:dyDescent="0.2">
      <c r="A322" s="21" t="s">
        <v>170</v>
      </c>
      <c r="B322" s="4" t="s">
        <v>164</v>
      </c>
      <c r="C322" s="4" t="s">
        <v>43</v>
      </c>
      <c r="D322" s="4" t="s">
        <v>36</v>
      </c>
      <c r="E322" s="12" t="s">
        <v>295</v>
      </c>
      <c r="F322" s="4" t="s">
        <v>57</v>
      </c>
      <c r="G322" s="20">
        <f>G323</f>
        <v>35290844.219999999</v>
      </c>
      <c r="H322" s="20">
        <f t="shared" ref="H322:I322" si="147">H323</f>
        <v>0</v>
      </c>
      <c r="I322" s="20">
        <f t="shared" si="147"/>
        <v>0</v>
      </c>
    </row>
    <row r="323" spans="1:9" ht="15" x14ac:dyDescent="0.2">
      <c r="A323" s="69" t="s">
        <v>56</v>
      </c>
      <c r="B323" s="4" t="s">
        <v>164</v>
      </c>
      <c r="C323" s="4" t="s">
        <v>43</v>
      </c>
      <c r="D323" s="4" t="s">
        <v>36</v>
      </c>
      <c r="E323" s="12" t="s">
        <v>295</v>
      </c>
      <c r="F323" s="4" t="s">
        <v>58</v>
      </c>
      <c r="G323" s="20">
        <v>35290844.219999999</v>
      </c>
      <c r="H323" s="20"/>
      <c r="I323" s="20"/>
    </row>
    <row r="324" spans="1:9" ht="30" x14ac:dyDescent="0.2">
      <c r="A324" s="25" t="s">
        <v>313</v>
      </c>
      <c r="B324" s="4" t="s">
        <v>164</v>
      </c>
      <c r="C324" s="4" t="s">
        <v>43</v>
      </c>
      <c r="D324" s="4" t="s">
        <v>36</v>
      </c>
      <c r="E324" s="12" t="s">
        <v>314</v>
      </c>
      <c r="F324" s="4"/>
      <c r="G324" s="20">
        <f>G325+G327</f>
        <v>9466900</v>
      </c>
      <c r="H324" s="20">
        <f t="shared" ref="H324:I324" si="148">H325+H327</f>
        <v>0</v>
      </c>
      <c r="I324" s="20">
        <f t="shared" si="148"/>
        <v>0</v>
      </c>
    </row>
    <row r="325" spans="1:9" s="108" customFormat="1" ht="30" x14ac:dyDescent="0.2">
      <c r="A325" s="21" t="s">
        <v>24</v>
      </c>
      <c r="B325" s="4" t="s">
        <v>164</v>
      </c>
      <c r="C325" s="4" t="s">
        <v>43</v>
      </c>
      <c r="D325" s="4" t="s">
        <v>36</v>
      </c>
      <c r="E325" s="12" t="s">
        <v>314</v>
      </c>
      <c r="F325" s="4" t="s">
        <v>44</v>
      </c>
      <c r="G325" s="20">
        <f>G326</f>
        <v>335000</v>
      </c>
      <c r="H325" s="20">
        <f t="shared" ref="H325:I325" si="149">H326</f>
        <v>0</v>
      </c>
      <c r="I325" s="20">
        <f t="shared" si="149"/>
        <v>0</v>
      </c>
    </row>
    <row r="326" spans="1:9" s="108" customFormat="1" ht="30" x14ac:dyDescent="0.2">
      <c r="A326" s="21" t="s">
        <v>25</v>
      </c>
      <c r="B326" s="4" t="s">
        <v>164</v>
      </c>
      <c r="C326" s="4" t="s">
        <v>43</v>
      </c>
      <c r="D326" s="4" t="s">
        <v>36</v>
      </c>
      <c r="E326" s="12" t="s">
        <v>314</v>
      </c>
      <c r="F326" s="4" t="s">
        <v>45</v>
      </c>
      <c r="G326" s="20">
        <v>335000</v>
      </c>
      <c r="H326" s="20"/>
      <c r="I326" s="20"/>
    </row>
    <row r="327" spans="1:9" ht="30" x14ac:dyDescent="0.2">
      <c r="A327" s="21" t="s">
        <v>170</v>
      </c>
      <c r="B327" s="4" t="s">
        <v>164</v>
      </c>
      <c r="C327" s="4" t="s">
        <v>43</v>
      </c>
      <c r="D327" s="4" t="s">
        <v>36</v>
      </c>
      <c r="E327" s="12" t="s">
        <v>314</v>
      </c>
      <c r="F327" s="4" t="s">
        <v>57</v>
      </c>
      <c r="G327" s="20">
        <f>G328</f>
        <v>9131900</v>
      </c>
      <c r="H327" s="20">
        <f t="shared" ref="H327:I327" si="150">H328</f>
        <v>0</v>
      </c>
      <c r="I327" s="20">
        <f t="shared" si="150"/>
        <v>0</v>
      </c>
    </row>
    <row r="328" spans="1:9" ht="15" x14ac:dyDescent="0.2">
      <c r="A328" s="107" t="s">
        <v>56</v>
      </c>
      <c r="B328" s="4" t="s">
        <v>164</v>
      </c>
      <c r="C328" s="4" t="s">
        <v>43</v>
      </c>
      <c r="D328" s="4" t="s">
        <v>36</v>
      </c>
      <c r="E328" s="12" t="s">
        <v>314</v>
      </c>
      <c r="F328" s="4" t="s">
        <v>58</v>
      </c>
      <c r="G328" s="20">
        <v>9131900</v>
      </c>
      <c r="H328" s="20"/>
      <c r="I328" s="20"/>
    </row>
    <row r="329" spans="1:9" ht="15" x14ac:dyDescent="0.2">
      <c r="A329" s="46" t="s">
        <v>135</v>
      </c>
      <c r="B329" s="4" t="s">
        <v>164</v>
      </c>
      <c r="C329" s="47" t="s">
        <v>43</v>
      </c>
      <c r="D329" s="47" t="s">
        <v>36</v>
      </c>
      <c r="E329" s="48" t="s">
        <v>223</v>
      </c>
      <c r="F329" s="48"/>
      <c r="G329" s="20">
        <f>G330</f>
        <v>150000</v>
      </c>
      <c r="H329" s="20">
        <f t="shared" ref="H329:I330" si="151">H330</f>
        <v>100000</v>
      </c>
      <c r="I329" s="20">
        <f t="shared" si="151"/>
        <v>100000</v>
      </c>
    </row>
    <row r="330" spans="1:9" ht="30" x14ac:dyDescent="0.2">
      <c r="A330" s="46" t="s">
        <v>24</v>
      </c>
      <c r="B330" s="4" t="s">
        <v>164</v>
      </c>
      <c r="C330" s="47" t="s">
        <v>43</v>
      </c>
      <c r="D330" s="47" t="s">
        <v>36</v>
      </c>
      <c r="E330" s="48" t="s">
        <v>223</v>
      </c>
      <c r="F330" s="24" t="s">
        <v>44</v>
      </c>
      <c r="G330" s="20">
        <f>G331</f>
        <v>150000</v>
      </c>
      <c r="H330" s="20">
        <f t="shared" si="151"/>
        <v>100000</v>
      </c>
      <c r="I330" s="20">
        <f t="shared" si="151"/>
        <v>100000</v>
      </c>
    </row>
    <row r="331" spans="1:9" ht="30" x14ac:dyDescent="0.2">
      <c r="A331" s="46" t="s">
        <v>25</v>
      </c>
      <c r="B331" s="4" t="s">
        <v>164</v>
      </c>
      <c r="C331" s="47" t="s">
        <v>136</v>
      </c>
      <c r="D331" s="47" t="s">
        <v>36</v>
      </c>
      <c r="E331" s="48" t="s">
        <v>223</v>
      </c>
      <c r="F331" s="24" t="s">
        <v>45</v>
      </c>
      <c r="G331" s="20">
        <v>150000</v>
      </c>
      <c r="H331" s="20">
        <v>100000</v>
      </c>
      <c r="I331" s="20">
        <v>100000</v>
      </c>
    </row>
    <row r="332" spans="1:9" s="111" customFormat="1" ht="30" x14ac:dyDescent="0.2">
      <c r="A332" s="46" t="s">
        <v>335</v>
      </c>
      <c r="B332" s="4" t="s">
        <v>164</v>
      </c>
      <c r="C332" s="47" t="s">
        <v>136</v>
      </c>
      <c r="D332" s="47" t="s">
        <v>36</v>
      </c>
      <c r="E332" s="48" t="s">
        <v>336</v>
      </c>
      <c r="F332" s="24"/>
      <c r="G332" s="20">
        <f>G333</f>
        <v>11900000</v>
      </c>
      <c r="H332" s="20">
        <f t="shared" ref="H332:I333" si="152">H333</f>
        <v>0</v>
      </c>
      <c r="I332" s="20">
        <f t="shared" si="152"/>
        <v>0</v>
      </c>
    </row>
    <row r="333" spans="1:9" s="111" customFormat="1" ht="30" x14ac:dyDescent="0.2">
      <c r="A333" s="21" t="s">
        <v>24</v>
      </c>
      <c r="B333" s="4" t="s">
        <v>164</v>
      </c>
      <c r="C333" s="47" t="s">
        <v>136</v>
      </c>
      <c r="D333" s="47" t="s">
        <v>36</v>
      </c>
      <c r="E333" s="48" t="s">
        <v>336</v>
      </c>
      <c r="F333" s="24" t="s">
        <v>44</v>
      </c>
      <c r="G333" s="20">
        <f>G334</f>
        <v>11900000</v>
      </c>
      <c r="H333" s="20">
        <f t="shared" si="152"/>
        <v>0</v>
      </c>
      <c r="I333" s="20">
        <f t="shared" si="152"/>
        <v>0</v>
      </c>
    </row>
    <row r="334" spans="1:9" s="111" customFormat="1" ht="30" x14ac:dyDescent="0.2">
      <c r="A334" s="21" t="s">
        <v>25</v>
      </c>
      <c r="B334" s="4" t="s">
        <v>164</v>
      </c>
      <c r="C334" s="47" t="s">
        <v>136</v>
      </c>
      <c r="D334" s="47" t="s">
        <v>36</v>
      </c>
      <c r="E334" s="48" t="s">
        <v>336</v>
      </c>
      <c r="F334" s="24" t="s">
        <v>45</v>
      </c>
      <c r="G334" s="20">
        <v>11900000</v>
      </c>
      <c r="H334" s="20"/>
      <c r="I334" s="20"/>
    </row>
    <row r="335" spans="1:9" ht="30" x14ac:dyDescent="0.2">
      <c r="A335" s="25" t="s">
        <v>131</v>
      </c>
      <c r="B335" s="4" t="s">
        <v>164</v>
      </c>
      <c r="C335" s="24" t="s">
        <v>43</v>
      </c>
      <c r="D335" s="24" t="s">
        <v>36</v>
      </c>
      <c r="E335" s="26" t="s">
        <v>224</v>
      </c>
      <c r="F335" s="24"/>
      <c r="G335" s="20">
        <f>G336</f>
        <v>0</v>
      </c>
      <c r="H335" s="20">
        <f t="shared" ref="H335:I336" si="153">H336</f>
        <v>881819</v>
      </c>
      <c r="I335" s="20">
        <f t="shared" si="153"/>
        <v>2253536</v>
      </c>
    </row>
    <row r="336" spans="1:9" ht="30" x14ac:dyDescent="0.2">
      <c r="A336" s="21" t="s">
        <v>24</v>
      </c>
      <c r="B336" s="4" t="s">
        <v>164</v>
      </c>
      <c r="C336" s="24" t="s">
        <v>43</v>
      </c>
      <c r="D336" s="24" t="s">
        <v>36</v>
      </c>
      <c r="E336" s="26" t="s">
        <v>224</v>
      </c>
      <c r="F336" s="24" t="s">
        <v>44</v>
      </c>
      <c r="G336" s="20">
        <f>G337</f>
        <v>0</v>
      </c>
      <c r="H336" s="20">
        <f t="shared" si="153"/>
        <v>881819</v>
      </c>
      <c r="I336" s="20">
        <f t="shared" si="153"/>
        <v>2253536</v>
      </c>
    </row>
    <row r="337" spans="1:9" ht="30" x14ac:dyDescent="0.2">
      <c r="A337" s="21" t="s">
        <v>25</v>
      </c>
      <c r="B337" s="4" t="s">
        <v>164</v>
      </c>
      <c r="C337" s="24" t="s">
        <v>43</v>
      </c>
      <c r="D337" s="24" t="s">
        <v>36</v>
      </c>
      <c r="E337" s="26" t="s">
        <v>224</v>
      </c>
      <c r="F337" s="24" t="s">
        <v>45</v>
      </c>
      <c r="G337" s="20"/>
      <c r="H337" s="20">
        <v>881819</v>
      </c>
      <c r="I337" s="20">
        <v>2253536</v>
      </c>
    </row>
    <row r="338" spans="1:9" ht="30" x14ac:dyDescent="0.2">
      <c r="A338" s="25" t="s">
        <v>318</v>
      </c>
      <c r="B338" s="4" t="s">
        <v>164</v>
      </c>
      <c r="C338" s="24" t="s">
        <v>43</v>
      </c>
      <c r="D338" s="24" t="s">
        <v>36</v>
      </c>
      <c r="E338" s="26" t="s">
        <v>319</v>
      </c>
      <c r="F338" s="24"/>
      <c r="G338" s="20">
        <f>G339</f>
        <v>10101010.1</v>
      </c>
      <c r="H338" s="20">
        <f t="shared" ref="H338:I339" si="154">H339</f>
        <v>0</v>
      </c>
      <c r="I338" s="20">
        <f t="shared" si="154"/>
        <v>0</v>
      </c>
    </row>
    <row r="339" spans="1:9" ht="30" x14ac:dyDescent="0.2">
      <c r="A339" s="21" t="s">
        <v>24</v>
      </c>
      <c r="B339" s="4" t="s">
        <v>164</v>
      </c>
      <c r="C339" s="24" t="s">
        <v>43</v>
      </c>
      <c r="D339" s="24" t="s">
        <v>36</v>
      </c>
      <c r="E339" s="26" t="s">
        <v>319</v>
      </c>
      <c r="F339" s="24" t="s">
        <v>44</v>
      </c>
      <c r="G339" s="20">
        <f>G340</f>
        <v>10101010.1</v>
      </c>
      <c r="H339" s="20">
        <f t="shared" si="154"/>
        <v>0</v>
      </c>
      <c r="I339" s="20">
        <f t="shared" si="154"/>
        <v>0</v>
      </c>
    </row>
    <row r="340" spans="1:9" ht="30" x14ac:dyDescent="0.2">
      <c r="A340" s="21" t="s">
        <v>25</v>
      </c>
      <c r="B340" s="4" t="s">
        <v>164</v>
      </c>
      <c r="C340" s="24" t="s">
        <v>43</v>
      </c>
      <c r="D340" s="24" t="s">
        <v>36</v>
      </c>
      <c r="E340" s="26" t="s">
        <v>319</v>
      </c>
      <c r="F340" s="24" t="s">
        <v>45</v>
      </c>
      <c r="G340" s="20">
        <v>10101010.1</v>
      </c>
      <c r="H340" s="20"/>
      <c r="I340" s="20"/>
    </row>
    <row r="341" spans="1:9" ht="15" x14ac:dyDescent="0.2">
      <c r="A341" s="62" t="s">
        <v>143</v>
      </c>
      <c r="B341" s="15" t="s">
        <v>164</v>
      </c>
      <c r="C341" s="63" t="s">
        <v>43</v>
      </c>
      <c r="D341" s="63" t="s">
        <v>37</v>
      </c>
      <c r="E341" s="64"/>
      <c r="F341" s="64"/>
      <c r="G341" s="13">
        <f>G342+G345+G348+G351+G356+G359+G362</f>
        <v>42934398.43</v>
      </c>
      <c r="H341" s="13">
        <f t="shared" ref="H341:I341" si="155">H342+H345+H348+H351+H356+H359+H362</f>
        <v>27149302.09</v>
      </c>
      <c r="I341" s="13">
        <f t="shared" si="155"/>
        <v>26647984.93</v>
      </c>
    </row>
    <row r="342" spans="1:9" ht="30" x14ac:dyDescent="0.2">
      <c r="A342" s="65" t="s">
        <v>315</v>
      </c>
      <c r="B342" s="4" t="s">
        <v>164</v>
      </c>
      <c r="C342" s="47" t="s">
        <v>43</v>
      </c>
      <c r="D342" s="47" t="s">
        <v>37</v>
      </c>
      <c r="E342" s="90" t="s">
        <v>269</v>
      </c>
      <c r="F342" s="48"/>
      <c r="G342" s="20">
        <f>G343</f>
        <v>363690</v>
      </c>
      <c r="H342" s="20">
        <f t="shared" ref="H342:I343" si="156">H343</f>
        <v>0</v>
      </c>
      <c r="I342" s="20">
        <f t="shared" si="156"/>
        <v>0</v>
      </c>
    </row>
    <row r="343" spans="1:9" ht="30" x14ac:dyDescent="0.2">
      <c r="A343" s="65" t="s">
        <v>24</v>
      </c>
      <c r="B343" s="4" t="s">
        <v>164</v>
      </c>
      <c r="C343" s="47" t="s">
        <v>43</v>
      </c>
      <c r="D343" s="47" t="s">
        <v>37</v>
      </c>
      <c r="E343" s="90" t="s">
        <v>269</v>
      </c>
      <c r="F343" s="47">
        <v>200</v>
      </c>
      <c r="G343" s="20">
        <f>G344</f>
        <v>363690</v>
      </c>
      <c r="H343" s="20">
        <f t="shared" si="156"/>
        <v>0</v>
      </c>
      <c r="I343" s="20">
        <f t="shared" si="156"/>
        <v>0</v>
      </c>
    </row>
    <row r="344" spans="1:9" ht="30" x14ac:dyDescent="0.2">
      <c r="A344" s="65" t="s">
        <v>25</v>
      </c>
      <c r="B344" s="4" t="s">
        <v>164</v>
      </c>
      <c r="C344" s="47" t="s">
        <v>136</v>
      </c>
      <c r="D344" s="47" t="s">
        <v>37</v>
      </c>
      <c r="E344" s="90" t="s">
        <v>269</v>
      </c>
      <c r="F344" s="47">
        <v>240</v>
      </c>
      <c r="G344" s="20">
        <v>363690</v>
      </c>
      <c r="H344" s="20"/>
      <c r="I344" s="20"/>
    </row>
    <row r="345" spans="1:9" ht="15" x14ac:dyDescent="0.2">
      <c r="A345" s="46" t="s">
        <v>144</v>
      </c>
      <c r="B345" s="4" t="s">
        <v>164</v>
      </c>
      <c r="C345" s="47" t="s">
        <v>43</v>
      </c>
      <c r="D345" s="47" t="s">
        <v>37</v>
      </c>
      <c r="E345" s="48" t="s">
        <v>225</v>
      </c>
      <c r="F345" s="48"/>
      <c r="G345" s="20">
        <f>G346</f>
        <v>14040171</v>
      </c>
      <c r="H345" s="20">
        <f t="shared" ref="H345:I345" si="157">H346</f>
        <v>10600000</v>
      </c>
      <c r="I345" s="20">
        <f t="shared" si="157"/>
        <v>10600000</v>
      </c>
    </row>
    <row r="346" spans="1:9" ht="30" x14ac:dyDescent="0.2">
      <c r="A346" s="46" t="s">
        <v>24</v>
      </c>
      <c r="B346" s="4" t="s">
        <v>164</v>
      </c>
      <c r="C346" s="47" t="s">
        <v>43</v>
      </c>
      <c r="D346" s="47" t="s">
        <v>37</v>
      </c>
      <c r="E346" s="48" t="s">
        <v>225</v>
      </c>
      <c r="F346" s="47">
        <v>200</v>
      </c>
      <c r="G346" s="20">
        <f>G347</f>
        <v>14040171</v>
      </c>
      <c r="H346" s="20">
        <f t="shared" ref="H346:I346" si="158">H347</f>
        <v>10600000</v>
      </c>
      <c r="I346" s="20">
        <f t="shared" si="158"/>
        <v>10600000</v>
      </c>
    </row>
    <row r="347" spans="1:9" ht="30" x14ac:dyDescent="0.2">
      <c r="A347" s="46" t="s">
        <v>25</v>
      </c>
      <c r="B347" s="4" t="s">
        <v>164</v>
      </c>
      <c r="C347" s="47" t="s">
        <v>136</v>
      </c>
      <c r="D347" s="47" t="s">
        <v>37</v>
      </c>
      <c r="E347" s="48" t="s">
        <v>225</v>
      </c>
      <c r="F347" s="47">
        <v>240</v>
      </c>
      <c r="G347" s="20">
        <v>14040171</v>
      </c>
      <c r="H347" s="20">
        <v>10600000</v>
      </c>
      <c r="I347" s="20">
        <v>10600000</v>
      </c>
    </row>
    <row r="348" spans="1:9" ht="15" x14ac:dyDescent="0.2">
      <c r="A348" s="46" t="s">
        <v>178</v>
      </c>
      <c r="B348" s="4" t="s">
        <v>164</v>
      </c>
      <c r="C348" s="47" t="s">
        <v>136</v>
      </c>
      <c r="D348" s="47" t="s">
        <v>37</v>
      </c>
      <c r="E348" s="48" t="s">
        <v>226</v>
      </c>
      <c r="F348" s="47"/>
      <c r="G348" s="20">
        <f>G349</f>
        <v>800000</v>
      </c>
      <c r="H348" s="20">
        <f t="shared" ref="H348:I349" si="159">H349</f>
        <v>800000</v>
      </c>
      <c r="I348" s="20">
        <f t="shared" si="159"/>
        <v>800000</v>
      </c>
    </row>
    <row r="349" spans="1:9" ht="30" x14ac:dyDescent="0.2">
      <c r="A349" s="46" t="s">
        <v>24</v>
      </c>
      <c r="B349" s="4" t="s">
        <v>164</v>
      </c>
      <c r="C349" s="47" t="s">
        <v>136</v>
      </c>
      <c r="D349" s="47" t="s">
        <v>37</v>
      </c>
      <c r="E349" s="48" t="s">
        <v>226</v>
      </c>
      <c r="F349" s="47" t="s">
        <v>44</v>
      </c>
      <c r="G349" s="20">
        <f>G350</f>
        <v>800000</v>
      </c>
      <c r="H349" s="20">
        <f t="shared" si="159"/>
        <v>800000</v>
      </c>
      <c r="I349" s="20">
        <f t="shared" si="159"/>
        <v>800000</v>
      </c>
    </row>
    <row r="350" spans="1:9" ht="30" x14ac:dyDescent="0.2">
      <c r="A350" s="46" t="s">
        <v>25</v>
      </c>
      <c r="B350" s="4" t="s">
        <v>164</v>
      </c>
      <c r="C350" s="47" t="s">
        <v>136</v>
      </c>
      <c r="D350" s="47" t="s">
        <v>37</v>
      </c>
      <c r="E350" s="48" t="s">
        <v>226</v>
      </c>
      <c r="F350" s="47" t="s">
        <v>45</v>
      </c>
      <c r="G350" s="20">
        <v>800000</v>
      </c>
      <c r="H350" s="20">
        <v>800000</v>
      </c>
      <c r="I350" s="20">
        <v>800000</v>
      </c>
    </row>
    <row r="351" spans="1:9" ht="15" x14ac:dyDescent="0.2">
      <c r="A351" s="46" t="s">
        <v>145</v>
      </c>
      <c r="B351" s="4" t="s">
        <v>164</v>
      </c>
      <c r="C351" s="47" t="s">
        <v>43</v>
      </c>
      <c r="D351" s="47" t="s">
        <v>37</v>
      </c>
      <c r="E351" s="48" t="s">
        <v>227</v>
      </c>
      <c r="F351" s="47"/>
      <c r="G351" s="20">
        <f>G352+G354</f>
        <v>14391957</v>
      </c>
      <c r="H351" s="20">
        <f t="shared" ref="H351:I351" si="160">H352+H354</f>
        <v>3686000</v>
      </c>
      <c r="I351" s="20">
        <f t="shared" si="160"/>
        <v>3685000</v>
      </c>
    </row>
    <row r="352" spans="1:9" ht="30" x14ac:dyDescent="0.2">
      <c r="A352" s="46" t="s">
        <v>24</v>
      </c>
      <c r="B352" s="4" t="s">
        <v>164</v>
      </c>
      <c r="C352" s="47" t="s">
        <v>43</v>
      </c>
      <c r="D352" s="47" t="s">
        <v>37</v>
      </c>
      <c r="E352" s="48" t="s">
        <v>227</v>
      </c>
      <c r="F352" s="47">
        <v>200</v>
      </c>
      <c r="G352" s="20">
        <f>G353</f>
        <v>13820957</v>
      </c>
      <c r="H352" s="20">
        <f t="shared" ref="H352:I352" si="161">H353</f>
        <v>3115000</v>
      </c>
      <c r="I352" s="20">
        <f t="shared" si="161"/>
        <v>3114000</v>
      </c>
    </row>
    <row r="353" spans="1:9" ht="30" x14ac:dyDescent="0.2">
      <c r="A353" s="46" t="s">
        <v>25</v>
      </c>
      <c r="B353" s="4" t="s">
        <v>164</v>
      </c>
      <c r="C353" s="47" t="s">
        <v>136</v>
      </c>
      <c r="D353" s="47" t="s">
        <v>37</v>
      </c>
      <c r="E353" s="48" t="s">
        <v>227</v>
      </c>
      <c r="F353" s="47">
        <v>240</v>
      </c>
      <c r="G353" s="20">
        <v>13820957</v>
      </c>
      <c r="H353" s="20">
        <v>3115000</v>
      </c>
      <c r="I353" s="20">
        <v>3114000</v>
      </c>
    </row>
    <row r="354" spans="1:9" ht="15" x14ac:dyDescent="0.2">
      <c r="A354" s="21" t="s">
        <v>26</v>
      </c>
      <c r="B354" s="4" t="s">
        <v>164</v>
      </c>
      <c r="C354" s="47" t="s">
        <v>136</v>
      </c>
      <c r="D354" s="47" t="s">
        <v>37</v>
      </c>
      <c r="E354" s="48" t="s">
        <v>227</v>
      </c>
      <c r="F354" s="47" t="s">
        <v>60</v>
      </c>
      <c r="G354" s="20">
        <f>G355</f>
        <v>571000</v>
      </c>
      <c r="H354" s="20">
        <f t="shared" ref="H354:I354" si="162">H355</f>
        <v>571000</v>
      </c>
      <c r="I354" s="20">
        <f t="shared" si="162"/>
        <v>571000</v>
      </c>
    </row>
    <row r="355" spans="1:9" ht="15" x14ac:dyDescent="0.2">
      <c r="A355" s="21" t="s">
        <v>27</v>
      </c>
      <c r="B355" s="4" t="s">
        <v>164</v>
      </c>
      <c r="C355" s="47" t="s">
        <v>136</v>
      </c>
      <c r="D355" s="47" t="s">
        <v>37</v>
      </c>
      <c r="E355" s="48" t="s">
        <v>227</v>
      </c>
      <c r="F355" s="47" t="s">
        <v>61</v>
      </c>
      <c r="G355" s="20">
        <v>571000</v>
      </c>
      <c r="H355" s="20">
        <v>571000</v>
      </c>
      <c r="I355" s="20">
        <v>571000</v>
      </c>
    </row>
    <row r="356" spans="1:9" ht="15" x14ac:dyDescent="0.2">
      <c r="A356" s="46" t="s">
        <v>146</v>
      </c>
      <c r="B356" s="4" t="s">
        <v>164</v>
      </c>
      <c r="C356" s="47" t="s">
        <v>43</v>
      </c>
      <c r="D356" s="47" t="s">
        <v>37</v>
      </c>
      <c r="E356" s="48" t="s">
        <v>228</v>
      </c>
      <c r="F356" s="47"/>
      <c r="G356" s="20">
        <f>G357</f>
        <v>320000</v>
      </c>
      <c r="H356" s="20">
        <f t="shared" ref="H356:I357" si="163">H357</f>
        <v>220000</v>
      </c>
      <c r="I356" s="20">
        <f t="shared" si="163"/>
        <v>220000</v>
      </c>
    </row>
    <row r="357" spans="1:9" ht="30" x14ac:dyDescent="0.2">
      <c r="A357" s="46" t="s">
        <v>24</v>
      </c>
      <c r="B357" s="4" t="s">
        <v>164</v>
      </c>
      <c r="C357" s="47" t="s">
        <v>43</v>
      </c>
      <c r="D357" s="47" t="s">
        <v>37</v>
      </c>
      <c r="E357" s="48" t="s">
        <v>228</v>
      </c>
      <c r="F357" s="47">
        <v>200</v>
      </c>
      <c r="G357" s="20">
        <f>G358</f>
        <v>320000</v>
      </c>
      <c r="H357" s="20">
        <f t="shared" si="163"/>
        <v>220000</v>
      </c>
      <c r="I357" s="20">
        <f t="shared" si="163"/>
        <v>220000</v>
      </c>
    </row>
    <row r="358" spans="1:9" ht="30" x14ac:dyDescent="0.2">
      <c r="A358" s="46" t="s">
        <v>25</v>
      </c>
      <c r="B358" s="4" t="s">
        <v>164</v>
      </c>
      <c r="C358" s="47" t="s">
        <v>136</v>
      </c>
      <c r="D358" s="47" t="s">
        <v>37</v>
      </c>
      <c r="E358" s="48" t="s">
        <v>228</v>
      </c>
      <c r="F358" s="47">
        <v>240</v>
      </c>
      <c r="G358" s="20">
        <v>320000</v>
      </c>
      <c r="H358" s="20">
        <v>220000</v>
      </c>
      <c r="I358" s="20">
        <v>220000</v>
      </c>
    </row>
    <row r="359" spans="1:9" ht="30" x14ac:dyDescent="0.2">
      <c r="A359" s="46" t="s">
        <v>296</v>
      </c>
      <c r="B359" s="4" t="s">
        <v>164</v>
      </c>
      <c r="C359" s="47" t="s">
        <v>43</v>
      </c>
      <c r="D359" s="47" t="s">
        <v>37</v>
      </c>
      <c r="E359" s="48" t="s">
        <v>297</v>
      </c>
      <c r="F359" s="47"/>
      <c r="G359" s="20">
        <f>G360</f>
        <v>12618580.43</v>
      </c>
      <c r="H359" s="20">
        <f t="shared" ref="H359:I360" si="164">H360</f>
        <v>11743302.09</v>
      </c>
      <c r="I359" s="20">
        <f t="shared" si="164"/>
        <v>11242984.93</v>
      </c>
    </row>
    <row r="360" spans="1:9" ht="30" x14ac:dyDescent="0.2">
      <c r="A360" s="46" t="s">
        <v>24</v>
      </c>
      <c r="B360" s="4" t="s">
        <v>164</v>
      </c>
      <c r="C360" s="47" t="s">
        <v>43</v>
      </c>
      <c r="D360" s="47" t="s">
        <v>37</v>
      </c>
      <c r="E360" s="48" t="s">
        <v>297</v>
      </c>
      <c r="F360" s="47" t="s">
        <v>44</v>
      </c>
      <c r="G360" s="20">
        <f>G361</f>
        <v>12618580.43</v>
      </c>
      <c r="H360" s="20">
        <f t="shared" si="164"/>
        <v>11743302.09</v>
      </c>
      <c r="I360" s="20">
        <f t="shared" si="164"/>
        <v>11242984.93</v>
      </c>
    </row>
    <row r="361" spans="1:9" ht="30" x14ac:dyDescent="0.2">
      <c r="A361" s="46" t="s">
        <v>25</v>
      </c>
      <c r="B361" s="4" t="s">
        <v>164</v>
      </c>
      <c r="C361" s="47" t="s">
        <v>43</v>
      </c>
      <c r="D361" s="47" t="s">
        <v>37</v>
      </c>
      <c r="E361" s="48" t="s">
        <v>297</v>
      </c>
      <c r="F361" s="47" t="s">
        <v>45</v>
      </c>
      <c r="G361" s="20">
        <v>12618580.43</v>
      </c>
      <c r="H361" s="20">
        <v>11743302.09</v>
      </c>
      <c r="I361" s="20">
        <v>11242984.93</v>
      </c>
    </row>
    <row r="362" spans="1:9" ht="23.25" customHeight="1" x14ac:dyDescent="0.2">
      <c r="A362" s="46" t="s">
        <v>276</v>
      </c>
      <c r="B362" s="4" t="s">
        <v>164</v>
      </c>
      <c r="C362" s="47" t="s">
        <v>136</v>
      </c>
      <c r="D362" s="47" t="s">
        <v>37</v>
      </c>
      <c r="E362" s="48" t="s">
        <v>277</v>
      </c>
      <c r="F362" s="47"/>
      <c r="G362" s="20">
        <f>G363</f>
        <v>400000</v>
      </c>
      <c r="H362" s="20">
        <f t="shared" ref="H362:I363" si="165">H363</f>
        <v>100000</v>
      </c>
      <c r="I362" s="20">
        <f t="shared" si="165"/>
        <v>100000</v>
      </c>
    </row>
    <row r="363" spans="1:9" ht="30" x14ac:dyDescent="0.2">
      <c r="A363" s="46" t="s">
        <v>24</v>
      </c>
      <c r="B363" s="4" t="s">
        <v>164</v>
      </c>
      <c r="C363" s="47" t="s">
        <v>136</v>
      </c>
      <c r="D363" s="47" t="s">
        <v>37</v>
      </c>
      <c r="E363" s="48" t="s">
        <v>277</v>
      </c>
      <c r="F363" s="47">
        <v>200</v>
      </c>
      <c r="G363" s="20">
        <f>G364</f>
        <v>400000</v>
      </c>
      <c r="H363" s="20">
        <f t="shared" si="165"/>
        <v>100000</v>
      </c>
      <c r="I363" s="20">
        <f t="shared" si="165"/>
        <v>100000</v>
      </c>
    </row>
    <row r="364" spans="1:9" ht="30" x14ac:dyDescent="0.2">
      <c r="A364" s="46" t="s">
        <v>25</v>
      </c>
      <c r="B364" s="4" t="s">
        <v>164</v>
      </c>
      <c r="C364" s="47" t="s">
        <v>136</v>
      </c>
      <c r="D364" s="47" t="s">
        <v>37</v>
      </c>
      <c r="E364" s="48" t="s">
        <v>277</v>
      </c>
      <c r="F364" s="47">
        <v>240</v>
      </c>
      <c r="G364" s="20">
        <v>400000</v>
      </c>
      <c r="H364" s="20">
        <v>100000</v>
      </c>
      <c r="I364" s="20">
        <v>100000</v>
      </c>
    </row>
    <row r="365" spans="1:9" ht="14.25" x14ac:dyDescent="0.2">
      <c r="A365" s="9" t="s">
        <v>153</v>
      </c>
      <c r="B365" s="10" t="s">
        <v>164</v>
      </c>
      <c r="C365" s="10" t="s">
        <v>59</v>
      </c>
      <c r="D365" s="10"/>
      <c r="E365" s="28"/>
      <c r="F365" s="10"/>
      <c r="G365" s="29">
        <f>G366</f>
        <v>675000</v>
      </c>
      <c r="H365" s="29">
        <f t="shared" ref="H365:I365" si="166">H366</f>
        <v>675000</v>
      </c>
      <c r="I365" s="29">
        <f t="shared" si="166"/>
        <v>675000</v>
      </c>
    </row>
    <row r="366" spans="1:9" ht="15" x14ac:dyDescent="0.2">
      <c r="A366" s="14" t="s">
        <v>246</v>
      </c>
      <c r="B366" s="15" t="s">
        <v>164</v>
      </c>
      <c r="C366" s="15" t="s">
        <v>59</v>
      </c>
      <c r="D366" s="15" t="s">
        <v>43</v>
      </c>
      <c r="E366" s="16"/>
      <c r="F366" s="15"/>
      <c r="G366" s="13">
        <f t="shared" ref="G366:G368" si="167">G367</f>
        <v>675000</v>
      </c>
      <c r="H366" s="13">
        <f t="shared" ref="H366:I368" si="168">H367</f>
        <v>675000</v>
      </c>
      <c r="I366" s="13">
        <f t="shared" si="168"/>
        <v>675000</v>
      </c>
    </row>
    <row r="367" spans="1:9" ht="15" x14ac:dyDescent="0.25">
      <c r="A367" s="33" t="s">
        <v>154</v>
      </c>
      <c r="B367" s="4" t="s">
        <v>164</v>
      </c>
      <c r="C367" s="4" t="s">
        <v>59</v>
      </c>
      <c r="D367" s="4" t="s">
        <v>43</v>
      </c>
      <c r="E367" s="12" t="s">
        <v>229</v>
      </c>
      <c r="F367" s="12"/>
      <c r="G367" s="20">
        <f t="shared" si="167"/>
        <v>675000</v>
      </c>
      <c r="H367" s="20">
        <f t="shared" si="168"/>
        <v>675000</v>
      </c>
      <c r="I367" s="20">
        <f t="shared" si="168"/>
        <v>675000</v>
      </c>
    </row>
    <row r="368" spans="1:9" ht="30" x14ac:dyDescent="0.25">
      <c r="A368" s="33" t="s">
        <v>24</v>
      </c>
      <c r="B368" s="4" t="s">
        <v>164</v>
      </c>
      <c r="C368" s="4" t="s">
        <v>59</v>
      </c>
      <c r="D368" s="4" t="s">
        <v>43</v>
      </c>
      <c r="E368" s="12" t="s">
        <v>229</v>
      </c>
      <c r="F368" s="4">
        <v>200</v>
      </c>
      <c r="G368" s="20">
        <f t="shared" si="167"/>
        <v>675000</v>
      </c>
      <c r="H368" s="20">
        <f t="shared" si="168"/>
        <v>675000</v>
      </c>
      <c r="I368" s="20">
        <f t="shared" si="168"/>
        <v>675000</v>
      </c>
    </row>
    <row r="369" spans="1:9" ht="30" x14ac:dyDescent="0.2">
      <c r="A369" s="21" t="s">
        <v>25</v>
      </c>
      <c r="B369" s="4" t="s">
        <v>164</v>
      </c>
      <c r="C369" s="4" t="s">
        <v>59</v>
      </c>
      <c r="D369" s="4" t="s">
        <v>43</v>
      </c>
      <c r="E369" s="12" t="s">
        <v>229</v>
      </c>
      <c r="F369" s="4">
        <v>240</v>
      </c>
      <c r="G369" s="20">
        <v>675000</v>
      </c>
      <c r="H369" s="20">
        <v>675000</v>
      </c>
      <c r="I369" s="20">
        <v>675000</v>
      </c>
    </row>
    <row r="370" spans="1:9" ht="15" x14ac:dyDescent="0.2">
      <c r="A370" s="9" t="s">
        <v>62</v>
      </c>
      <c r="B370" s="10" t="s">
        <v>164</v>
      </c>
      <c r="C370" s="10" t="s">
        <v>28</v>
      </c>
      <c r="D370" s="10"/>
      <c r="E370" s="28"/>
      <c r="F370" s="10"/>
      <c r="G370" s="13">
        <f>G371+G378+G382</f>
        <v>31312800</v>
      </c>
      <c r="H370" s="13">
        <f t="shared" ref="H370:I370" si="169">H371+H378+H382</f>
        <v>31267083</v>
      </c>
      <c r="I370" s="13">
        <f t="shared" si="169"/>
        <v>35509507.240000002</v>
      </c>
    </row>
    <row r="371" spans="1:9" ht="15" x14ac:dyDescent="0.2">
      <c r="A371" s="14" t="s">
        <v>63</v>
      </c>
      <c r="B371" s="4" t="s">
        <v>164</v>
      </c>
      <c r="C371" s="15" t="s">
        <v>28</v>
      </c>
      <c r="D371" s="15" t="s">
        <v>37</v>
      </c>
      <c r="E371" s="16"/>
      <c r="F371" s="15"/>
      <c r="G371" s="13">
        <f>G372+G375</f>
        <v>11455000</v>
      </c>
      <c r="H371" s="13">
        <f t="shared" ref="H371:I371" si="170">H372+H375</f>
        <v>11420000</v>
      </c>
      <c r="I371" s="13">
        <f t="shared" si="170"/>
        <v>15662424.24</v>
      </c>
    </row>
    <row r="372" spans="1:9" ht="15" x14ac:dyDescent="0.2">
      <c r="A372" s="21" t="s">
        <v>300</v>
      </c>
      <c r="B372" s="4" t="s">
        <v>164</v>
      </c>
      <c r="C372" s="4" t="s">
        <v>28</v>
      </c>
      <c r="D372" s="4" t="s">
        <v>37</v>
      </c>
      <c r="E372" s="12" t="s">
        <v>320</v>
      </c>
      <c r="F372" s="4"/>
      <c r="G372" s="20">
        <f>G373</f>
        <v>0</v>
      </c>
      <c r="H372" s="20">
        <f t="shared" ref="H372:I373" si="171">H373</f>
        <v>0</v>
      </c>
      <c r="I372" s="20">
        <f t="shared" si="171"/>
        <v>4242424.24</v>
      </c>
    </row>
    <row r="373" spans="1:9" ht="30" x14ac:dyDescent="0.2">
      <c r="A373" s="21" t="s">
        <v>34</v>
      </c>
      <c r="B373" s="4" t="s">
        <v>164</v>
      </c>
      <c r="C373" s="4" t="s">
        <v>28</v>
      </c>
      <c r="D373" s="4" t="s">
        <v>37</v>
      </c>
      <c r="E373" s="12" t="s">
        <v>320</v>
      </c>
      <c r="F373" s="4" t="s">
        <v>71</v>
      </c>
      <c r="G373" s="20">
        <f>G374</f>
        <v>0</v>
      </c>
      <c r="H373" s="20">
        <f t="shared" si="171"/>
        <v>0</v>
      </c>
      <c r="I373" s="20">
        <f t="shared" si="171"/>
        <v>4242424.24</v>
      </c>
    </row>
    <row r="374" spans="1:9" ht="15" x14ac:dyDescent="0.2">
      <c r="A374" s="21" t="s">
        <v>64</v>
      </c>
      <c r="B374" s="4" t="s">
        <v>164</v>
      </c>
      <c r="C374" s="4" t="s">
        <v>28</v>
      </c>
      <c r="D374" s="4" t="s">
        <v>37</v>
      </c>
      <c r="E374" s="12" t="s">
        <v>320</v>
      </c>
      <c r="F374" s="4" t="s">
        <v>72</v>
      </c>
      <c r="G374" s="20"/>
      <c r="H374" s="20"/>
      <c r="I374" s="20">
        <v>4242424.24</v>
      </c>
    </row>
    <row r="375" spans="1:9" ht="15" x14ac:dyDescent="0.2">
      <c r="A375" s="19" t="s">
        <v>111</v>
      </c>
      <c r="B375" s="4" t="s">
        <v>164</v>
      </c>
      <c r="C375" s="4" t="s">
        <v>28</v>
      </c>
      <c r="D375" s="4" t="s">
        <v>37</v>
      </c>
      <c r="E375" s="12" t="s">
        <v>230</v>
      </c>
      <c r="F375" s="4"/>
      <c r="G375" s="20">
        <f>G376</f>
        <v>11455000</v>
      </c>
      <c r="H375" s="20">
        <f t="shared" ref="H375:I376" si="172">H376</f>
        <v>11420000</v>
      </c>
      <c r="I375" s="20">
        <f t="shared" si="172"/>
        <v>11420000</v>
      </c>
    </row>
    <row r="376" spans="1:9" ht="30" x14ac:dyDescent="0.2">
      <c r="A376" s="21" t="s">
        <v>34</v>
      </c>
      <c r="B376" s="4" t="s">
        <v>164</v>
      </c>
      <c r="C376" s="4" t="s">
        <v>28</v>
      </c>
      <c r="D376" s="4" t="s">
        <v>37</v>
      </c>
      <c r="E376" s="12" t="s">
        <v>230</v>
      </c>
      <c r="F376" s="4">
        <v>600</v>
      </c>
      <c r="G376" s="20">
        <f>G377</f>
        <v>11455000</v>
      </c>
      <c r="H376" s="20">
        <f t="shared" si="172"/>
        <v>11420000</v>
      </c>
      <c r="I376" s="20">
        <f t="shared" si="172"/>
        <v>11420000</v>
      </c>
    </row>
    <row r="377" spans="1:9" ht="15" x14ac:dyDescent="0.2">
      <c r="A377" s="21" t="s">
        <v>64</v>
      </c>
      <c r="B377" s="4" t="s">
        <v>164</v>
      </c>
      <c r="C377" s="4" t="s">
        <v>28</v>
      </c>
      <c r="D377" s="4" t="s">
        <v>37</v>
      </c>
      <c r="E377" s="12" t="s">
        <v>230</v>
      </c>
      <c r="F377" s="4">
        <v>610</v>
      </c>
      <c r="G377" s="20">
        <v>11455000</v>
      </c>
      <c r="H377" s="20">
        <v>11420000</v>
      </c>
      <c r="I377" s="20">
        <v>11420000</v>
      </c>
    </row>
    <row r="378" spans="1:9" ht="15" x14ac:dyDescent="0.2">
      <c r="A378" s="14" t="s">
        <v>65</v>
      </c>
      <c r="B378" s="15" t="s">
        <v>164</v>
      </c>
      <c r="C378" s="15" t="s">
        <v>28</v>
      </c>
      <c r="D378" s="15" t="s">
        <v>28</v>
      </c>
      <c r="E378" s="16"/>
      <c r="F378" s="15"/>
      <c r="G378" s="13">
        <f>G379</f>
        <v>30000</v>
      </c>
      <c r="H378" s="13">
        <f t="shared" ref="H378:I378" si="173">H379</f>
        <v>19283</v>
      </c>
      <c r="I378" s="13">
        <f t="shared" si="173"/>
        <v>19283</v>
      </c>
    </row>
    <row r="379" spans="1:9" ht="15" x14ac:dyDescent="0.2">
      <c r="A379" s="37" t="s">
        <v>112</v>
      </c>
      <c r="B379" s="4" t="s">
        <v>164</v>
      </c>
      <c r="C379" s="4" t="s">
        <v>28</v>
      </c>
      <c r="D379" s="4" t="s">
        <v>28</v>
      </c>
      <c r="E379" s="30" t="s">
        <v>231</v>
      </c>
      <c r="F379" s="4"/>
      <c r="G379" s="20">
        <f>G380</f>
        <v>30000</v>
      </c>
      <c r="H379" s="20">
        <f t="shared" ref="H379:I379" si="174">H380</f>
        <v>19283</v>
      </c>
      <c r="I379" s="20">
        <f t="shared" si="174"/>
        <v>19283</v>
      </c>
    </row>
    <row r="380" spans="1:9" ht="30" x14ac:dyDescent="0.2">
      <c r="A380" s="21" t="s">
        <v>24</v>
      </c>
      <c r="B380" s="4" t="s">
        <v>164</v>
      </c>
      <c r="C380" s="4" t="s">
        <v>28</v>
      </c>
      <c r="D380" s="4" t="s">
        <v>28</v>
      </c>
      <c r="E380" s="30" t="s">
        <v>231</v>
      </c>
      <c r="F380" s="4">
        <v>200</v>
      </c>
      <c r="G380" s="20">
        <f>G381</f>
        <v>30000</v>
      </c>
      <c r="H380" s="20">
        <f t="shared" ref="H380:I380" si="175">H381</f>
        <v>19283</v>
      </c>
      <c r="I380" s="20">
        <f t="shared" si="175"/>
        <v>19283</v>
      </c>
    </row>
    <row r="381" spans="1:9" ht="30" x14ac:dyDescent="0.2">
      <c r="A381" s="21" t="s">
        <v>25</v>
      </c>
      <c r="B381" s="4" t="s">
        <v>164</v>
      </c>
      <c r="C381" s="4" t="s">
        <v>28</v>
      </c>
      <c r="D381" s="4" t="s">
        <v>28</v>
      </c>
      <c r="E381" s="30" t="s">
        <v>231</v>
      </c>
      <c r="F381" s="4">
        <v>240</v>
      </c>
      <c r="G381" s="20">
        <v>30000</v>
      </c>
      <c r="H381" s="20">
        <v>19283</v>
      </c>
      <c r="I381" s="20">
        <v>19283</v>
      </c>
    </row>
    <row r="382" spans="1:9" ht="15" x14ac:dyDescent="0.2">
      <c r="A382" s="22" t="s">
        <v>66</v>
      </c>
      <c r="B382" s="15" t="s">
        <v>164</v>
      </c>
      <c r="C382" s="23" t="s">
        <v>28</v>
      </c>
      <c r="D382" s="23" t="s">
        <v>39</v>
      </c>
      <c r="E382" s="67"/>
      <c r="F382" s="23"/>
      <c r="G382" s="13">
        <f>G383</f>
        <v>19827800</v>
      </c>
      <c r="H382" s="13">
        <f t="shared" ref="H382:I382" si="176">H383</f>
        <v>19827800</v>
      </c>
      <c r="I382" s="13">
        <f t="shared" si="176"/>
        <v>19827800</v>
      </c>
    </row>
    <row r="383" spans="1:9" ht="30" x14ac:dyDescent="0.2">
      <c r="A383" s="37" t="s">
        <v>113</v>
      </c>
      <c r="B383" s="4" t="s">
        <v>164</v>
      </c>
      <c r="C383" s="24" t="s">
        <v>28</v>
      </c>
      <c r="D383" s="24" t="s">
        <v>39</v>
      </c>
      <c r="E383" s="26" t="s">
        <v>213</v>
      </c>
      <c r="F383" s="27"/>
      <c r="G383" s="20">
        <f>G384+G386+G388</f>
        <v>19827800</v>
      </c>
      <c r="H383" s="20">
        <f>H384+H386+H388</f>
        <v>19827800</v>
      </c>
      <c r="I383" s="20">
        <f>I384+I386+I388</f>
        <v>19827800</v>
      </c>
    </row>
    <row r="384" spans="1:9" ht="60" x14ac:dyDescent="0.2">
      <c r="A384" s="25" t="s">
        <v>19</v>
      </c>
      <c r="B384" s="4" t="s">
        <v>164</v>
      </c>
      <c r="C384" s="24" t="s">
        <v>28</v>
      </c>
      <c r="D384" s="24" t="s">
        <v>39</v>
      </c>
      <c r="E384" s="26" t="s">
        <v>213</v>
      </c>
      <c r="F384" s="24">
        <v>100</v>
      </c>
      <c r="G384" s="20">
        <f>G385</f>
        <v>18402000</v>
      </c>
      <c r="H384" s="20">
        <f t="shared" ref="H384:I384" si="177">H385</f>
        <v>18402000</v>
      </c>
      <c r="I384" s="20">
        <f t="shared" si="177"/>
        <v>18402000</v>
      </c>
    </row>
    <row r="385" spans="1:9" ht="15" x14ac:dyDescent="0.2">
      <c r="A385" s="25" t="s">
        <v>40</v>
      </c>
      <c r="B385" s="4" t="s">
        <v>164</v>
      </c>
      <c r="C385" s="24" t="s">
        <v>28</v>
      </c>
      <c r="D385" s="24" t="s">
        <v>39</v>
      </c>
      <c r="E385" s="26" t="s">
        <v>213</v>
      </c>
      <c r="F385" s="24">
        <v>110</v>
      </c>
      <c r="G385" s="20">
        <v>18402000</v>
      </c>
      <c r="H385" s="20">
        <v>18402000</v>
      </c>
      <c r="I385" s="20">
        <v>18402000</v>
      </c>
    </row>
    <row r="386" spans="1:9" ht="30" x14ac:dyDescent="0.2">
      <c r="A386" s="25" t="s">
        <v>24</v>
      </c>
      <c r="B386" s="4" t="s">
        <v>164</v>
      </c>
      <c r="C386" s="24" t="s">
        <v>28</v>
      </c>
      <c r="D386" s="24" t="s">
        <v>39</v>
      </c>
      <c r="E386" s="26" t="s">
        <v>213</v>
      </c>
      <c r="F386" s="24">
        <v>200</v>
      </c>
      <c r="G386" s="20">
        <f>G387</f>
        <v>1408800</v>
      </c>
      <c r="H386" s="20">
        <f t="shared" ref="H386:I386" si="178">H387</f>
        <v>1408800</v>
      </c>
      <c r="I386" s="20">
        <f t="shared" si="178"/>
        <v>1408800</v>
      </c>
    </row>
    <row r="387" spans="1:9" ht="30" x14ac:dyDescent="0.2">
      <c r="A387" s="25" t="s">
        <v>25</v>
      </c>
      <c r="B387" s="4" t="s">
        <v>164</v>
      </c>
      <c r="C387" s="24" t="s">
        <v>28</v>
      </c>
      <c r="D387" s="24" t="s">
        <v>39</v>
      </c>
      <c r="E387" s="26" t="s">
        <v>213</v>
      </c>
      <c r="F387" s="24">
        <v>240</v>
      </c>
      <c r="G387" s="20">
        <v>1408800</v>
      </c>
      <c r="H387" s="20">
        <v>1408800</v>
      </c>
      <c r="I387" s="20">
        <v>1408800</v>
      </c>
    </row>
    <row r="388" spans="1:9" ht="15" x14ac:dyDescent="0.2">
      <c r="A388" s="25" t="s">
        <v>26</v>
      </c>
      <c r="B388" s="4" t="s">
        <v>164</v>
      </c>
      <c r="C388" s="24" t="s">
        <v>28</v>
      </c>
      <c r="D388" s="24" t="s">
        <v>39</v>
      </c>
      <c r="E388" s="26" t="s">
        <v>213</v>
      </c>
      <c r="F388" s="24">
        <v>800</v>
      </c>
      <c r="G388" s="20">
        <f>G389</f>
        <v>17000</v>
      </c>
      <c r="H388" s="20">
        <f t="shared" ref="H388:I388" si="179">H389</f>
        <v>17000</v>
      </c>
      <c r="I388" s="20">
        <f t="shared" si="179"/>
        <v>17000</v>
      </c>
    </row>
    <row r="389" spans="1:9" ht="15" x14ac:dyDescent="0.2">
      <c r="A389" s="25" t="s">
        <v>27</v>
      </c>
      <c r="B389" s="4" t="s">
        <v>164</v>
      </c>
      <c r="C389" s="24" t="s">
        <v>28</v>
      </c>
      <c r="D389" s="24" t="s">
        <v>39</v>
      </c>
      <c r="E389" s="26" t="s">
        <v>213</v>
      </c>
      <c r="F389" s="24">
        <v>850</v>
      </c>
      <c r="G389" s="20">
        <v>17000</v>
      </c>
      <c r="H389" s="20">
        <v>17000</v>
      </c>
      <c r="I389" s="20">
        <v>17000</v>
      </c>
    </row>
    <row r="390" spans="1:9" ht="14.25" x14ac:dyDescent="0.2">
      <c r="A390" s="9" t="s">
        <v>67</v>
      </c>
      <c r="B390" s="10" t="s">
        <v>164</v>
      </c>
      <c r="C390" s="10" t="s">
        <v>47</v>
      </c>
      <c r="D390" s="31"/>
      <c r="E390" s="50"/>
      <c r="F390" s="31"/>
      <c r="G390" s="29">
        <f>G391+G413</f>
        <v>84785035.959999993</v>
      </c>
      <c r="H390" s="29">
        <f>H391+H413</f>
        <v>81077015.819999993</v>
      </c>
      <c r="I390" s="29">
        <f>I391+I413</f>
        <v>84726868.589999989</v>
      </c>
    </row>
    <row r="391" spans="1:9" ht="15" x14ac:dyDescent="0.2">
      <c r="A391" s="14" t="s">
        <v>68</v>
      </c>
      <c r="B391" s="15" t="s">
        <v>164</v>
      </c>
      <c r="C391" s="15" t="s">
        <v>47</v>
      </c>
      <c r="D391" s="15" t="s">
        <v>16</v>
      </c>
      <c r="E391" s="52"/>
      <c r="F391" s="34"/>
      <c r="G391" s="13">
        <f>G392+G395+G398+G401+G404+G407+G410</f>
        <v>76157035.959999993</v>
      </c>
      <c r="H391" s="13">
        <f t="shared" ref="H391:I391" si="180">H392+H395+H398+H401+H404+H407+H410</f>
        <v>72449015.819999993</v>
      </c>
      <c r="I391" s="13">
        <f t="shared" si="180"/>
        <v>76098868.589999989</v>
      </c>
    </row>
    <row r="392" spans="1:9" ht="64.5" customHeight="1" x14ac:dyDescent="0.2">
      <c r="A392" s="21" t="s">
        <v>252</v>
      </c>
      <c r="B392" s="4" t="s">
        <v>164</v>
      </c>
      <c r="C392" s="4" t="s">
        <v>47</v>
      </c>
      <c r="D392" s="4" t="s">
        <v>16</v>
      </c>
      <c r="E392" s="12" t="s">
        <v>232</v>
      </c>
      <c r="F392" s="4"/>
      <c r="G392" s="20">
        <f>G393</f>
        <v>79200</v>
      </c>
      <c r="H392" s="20">
        <f t="shared" ref="H392:I393" si="181">H393</f>
        <v>79200</v>
      </c>
      <c r="I392" s="20">
        <f t="shared" si="181"/>
        <v>79200</v>
      </c>
    </row>
    <row r="393" spans="1:9" ht="30" x14ac:dyDescent="0.2">
      <c r="A393" s="21" t="s">
        <v>34</v>
      </c>
      <c r="B393" s="4" t="s">
        <v>164</v>
      </c>
      <c r="C393" s="4" t="s">
        <v>47</v>
      </c>
      <c r="D393" s="4" t="s">
        <v>16</v>
      </c>
      <c r="E393" s="12" t="s">
        <v>232</v>
      </c>
      <c r="F393" s="4">
        <v>600</v>
      </c>
      <c r="G393" s="20">
        <f>G394</f>
        <v>79200</v>
      </c>
      <c r="H393" s="20">
        <f t="shared" si="181"/>
        <v>79200</v>
      </c>
      <c r="I393" s="20">
        <f t="shared" si="181"/>
        <v>79200</v>
      </c>
    </row>
    <row r="394" spans="1:9" ht="15" x14ac:dyDescent="0.2">
      <c r="A394" s="21" t="s">
        <v>70</v>
      </c>
      <c r="B394" s="4" t="s">
        <v>164</v>
      </c>
      <c r="C394" s="4" t="s">
        <v>47</v>
      </c>
      <c r="D394" s="4" t="s">
        <v>16</v>
      </c>
      <c r="E394" s="12" t="s">
        <v>232</v>
      </c>
      <c r="F394" s="4">
        <v>610</v>
      </c>
      <c r="G394" s="20">
        <v>79200</v>
      </c>
      <c r="H394" s="20">
        <v>79200</v>
      </c>
      <c r="I394" s="20">
        <v>79200</v>
      </c>
    </row>
    <row r="395" spans="1:9" ht="15" x14ac:dyDescent="0.2">
      <c r="A395" s="21" t="s">
        <v>69</v>
      </c>
      <c r="B395" s="4" t="s">
        <v>164</v>
      </c>
      <c r="C395" s="4" t="s">
        <v>47</v>
      </c>
      <c r="D395" s="4" t="s">
        <v>16</v>
      </c>
      <c r="E395" s="12" t="s">
        <v>233</v>
      </c>
      <c r="F395" s="4"/>
      <c r="G395" s="20">
        <f>G396</f>
        <v>23820000</v>
      </c>
      <c r="H395" s="20">
        <f t="shared" ref="H395:I396" si="182">H396</f>
        <v>22270000</v>
      </c>
      <c r="I395" s="20">
        <f t="shared" si="182"/>
        <v>22770000</v>
      </c>
    </row>
    <row r="396" spans="1:9" ht="30" x14ac:dyDescent="0.2">
      <c r="A396" s="21" t="s">
        <v>34</v>
      </c>
      <c r="B396" s="4" t="s">
        <v>164</v>
      </c>
      <c r="C396" s="4" t="s">
        <v>47</v>
      </c>
      <c r="D396" s="4" t="s">
        <v>16</v>
      </c>
      <c r="E396" s="12" t="s">
        <v>233</v>
      </c>
      <c r="F396" s="4">
        <v>600</v>
      </c>
      <c r="G396" s="20">
        <f>G397</f>
        <v>23820000</v>
      </c>
      <c r="H396" s="20">
        <f t="shared" si="182"/>
        <v>22270000</v>
      </c>
      <c r="I396" s="20">
        <f t="shared" si="182"/>
        <v>22770000</v>
      </c>
    </row>
    <row r="397" spans="1:9" ht="15" x14ac:dyDescent="0.2">
      <c r="A397" s="21" t="s">
        <v>64</v>
      </c>
      <c r="B397" s="4" t="s">
        <v>164</v>
      </c>
      <c r="C397" s="4" t="s">
        <v>47</v>
      </c>
      <c r="D397" s="4" t="s">
        <v>16</v>
      </c>
      <c r="E397" s="12" t="s">
        <v>233</v>
      </c>
      <c r="F397" s="4">
        <v>610</v>
      </c>
      <c r="G397" s="20">
        <v>23820000</v>
      </c>
      <c r="H397" s="20">
        <v>22270000</v>
      </c>
      <c r="I397" s="20">
        <v>22770000</v>
      </c>
    </row>
    <row r="398" spans="1:9" ht="15" x14ac:dyDescent="0.2">
      <c r="A398" s="19" t="s">
        <v>114</v>
      </c>
      <c r="B398" s="4" t="s">
        <v>164</v>
      </c>
      <c r="C398" s="4" t="s">
        <v>47</v>
      </c>
      <c r="D398" s="4" t="s">
        <v>16</v>
      </c>
      <c r="E398" s="12" t="s">
        <v>234</v>
      </c>
      <c r="F398" s="35"/>
      <c r="G398" s="20">
        <f>G399</f>
        <v>51718000</v>
      </c>
      <c r="H398" s="20">
        <f t="shared" ref="H398:I399" si="183">H399</f>
        <v>49868000</v>
      </c>
      <c r="I398" s="20">
        <f t="shared" si="183"/>
        <v>50868000</v>
      </c>
    </row>
    <row r="399" spans="1:9" ht="30" x14ac:dyDescent="0.2">
      <c r="A399" s="21" t="s">
        <v>34</v>
      </c>
      <c r="B399" s="4" t="s">
        <v>164</v>
      </c>
      <c r="C399" s="4" t="s">
        <v>47</v>
      </c>
      <c r="D399" s="4" t="s">
        <v>16</v>
      </c>
      <c r="E399" s="12" t="s">
        <v>234</v>
      </c>
      <c r="F399" s="4">
        <v>600</v>
      </c>
      <c r="G399" s="20">
        <f>G400</f>
        <v>51718000</v>
      </c>
      <c r="H399" s="20">
        <f t="shared" si="183"/>
        <v>49868000</v>
      </c>
      <c r="I399" s="20">
        <f t="shared" si="183"/>
        <v>50868000</v>
      </c>
    </row>
    <row r="400" spans="1:9" ht="15" x14ac:dyDescent="0.2">
      <c r="A400" s="21" t="s">
        <v>64</v>
      </c>
      <c r="B400" s="4" t="s">
        <v>164</v>
      </c>
      <c r="C400" s="4" t="s">
        <v>47</v>
      </c>
      <c r="D400" s="4" t="s">
        <v>16</v>
      </c>
      <c r="E400" s="12" t="s">
        <v>234</v>
      </c>
      <c r="F400" s="4">
        <v>610</v>
      </c>
      <c r="G400" s="20">
        <v>51718000</v>
      </c>
      <c r="H400" s="20">
        <v>49868000</v>
      </c>
      <c r="I400" s="20">
        <v>50868000</v>
      </c>
    </row>
    <row r="401" spans="1:9" ht="30" x14ac:dyDescent="0.2">
      <c r="A401" s="19" t="s">
        <v>115</v>
      </c>
      <c r="B401" s="4" t="s">
        <v>164</v>
      </c>
      <c r="C401" s="4" t="s">
        <v>47</v>
      </c>
      <c r="D401" s="4" t="s">
        <v>16</v>
      </c>
      <c r="E401" s="12" t="s">
        <v>235</v>
      </c>
      <c r="F401" s="4"/>
      <c r="G401" s="20">
        <f>G402</f>
        <v>140000</v>
      </c>
      <c r="H401" s="20">
        <f t="shared" ref="H401:I402" si="184">H402</f>
        <v>50000</v>
      </c>
      <c r="I401" s="20">
        <f t="shared" si="184"/>
        <v>42000</v>
      </c>
    </row>
    <row r="402" spans="1:9" ht="30" x14ac:dyDescent="0.2">
      <c r="A402" s="25" t="s">
        <v>24</v>
      </c>
      <c r="B402" s="4" t="s">
        <v>164</v>
      </c>
      <c r="C402" s="4" t="s">
        <v>47</v>
      </c>
      <c r="D402" s="4" t="s">
        <v>16</v>
      </c>
      <c r="E402" s="12" t="s">
        <v>235</v>
      </c>
      <c r="F402" s="4" t="s">
        <v>44</v>
      </c>
      <c r="G402" s="20">
        <f>G403</f>
        <v>140000</v>
      </c>
      <c r="H402" s="20">
        <f t="shared" si="184"/>
        <v>50000</v>
      </c>
      <c r="I402" s="20">
        <f t="shared" si="184"/>
        <v>42000</v>
      </c>
    </row>
    <row r="403" spans="1:9" ht="30" x14ac:dyDescent="0.2">
      <c r="A403" s="25" t="s">
        <v>25</v>
      </c>
      <c r="B403" s="4" t="s">
        <v>164</v>
      </c>
      <c r="C403" s="4" t="s">
        <v>47</v>
      </c>
      <c r="D403" s="4" t="s">
        <v>16</v>
      </c>
      <c r="E403" s="12" t="s">
        <v>235</v>
      </c>
      <c r="F403" s="4" t="s">
        <v>45</v>
      </c>
      <c r="G403" s="20">
        <v>140000</v>
      </c>
      <c r="H403" s="20">
        <v>50000</v>
      </c>
      <c r="I403" s="20">
        <v>42000</v>
      </c>
    </row>
    <row r="404" spans="1:9" ht="30" x14ac:dyDescent="0.2">
      <c r="A404" s="19" t="s">
        <v>126</v>
      </c>
      <c r="B404" s="4" t="s">
        <v>164</v>
      </c>
      <c r="C404" s="4" t="s">
        <v>47</v>
      </c>
      <c r="D404" s="4" t="s">
        <v>16</v>
      </c>
      <c r="E404" s="12" t="s">
        <v>236</v>
      </c>
      <c r="F404" s="4"/>
      <c r="G404" s="20">
        <f>G405</f>
        <v>242061.21</v>
      </c>
      <c r="H404" s="20">
        <f t="shared" ref="H404:I405" si="185">H405</f>
        <v>25534</v>
      </c>
      <c r="I404" s="20">
        <f t="shared" si="185"/>
        <v>25710</v>
      </c>
    </row>
    <row r="405" spans="1:9" ht="30" x14ac:dyDescent="0.2">
      <c r="A405" s="25" t="s">
        <v>24</v>
      </c>
      <c r="B405" s="4" t="s">
        <v>164</v>
      </c>
      <c r="C405" s="4" t="s">
        <v>47</v>
      </c>
      <c r="D405" s="4" t="s">
        <v>16</v>
      </c>
      <c r="E405" s="12" t="s">
        <v>236</v>
      </c>
      <c r="F405" s="4" t="s">
        <v>44</v>
      </c>
      <c r="G405" s="20">
        <f>G406</f>
        <v>242061.21</v>
      </c>
      <c r="H405" s="20">
        <f t="shared" si="185"/>
        <v>25534</v>
      </c>
      <c r="I405" s="20">
        <f t="shared" si="185"/>
        <v>25710</v>
      </c>
    </row>
    <row r="406" spans="1:9" ht="30" x14ac:dyDescent="0.2">
      <c r="A406" s="25" t="s">
        <v>25</v>
      </c>
      <c r="B406" s="4" t="s">
        <v>164</v>
      </c>
      <c r="C406" s="4" t="s">
        <v>47</v>
      </c>
      <c r="D406" s="4" t="s">
        <v>16</v>
      </c>
      <c r="E406" s="12" t="s">
        <v>236</v>
      </c>
      <c r="F406" s="4" t="s">
        <v>45</v>
      </c>
      <c r="G406" s="20">
        <v>242061.21</v>
      </c>
      <c r="H406" s="20">
        <v>25534</v>
      </c>
      <c r="I406" s="20">
        <v>25710</v>
      </c>
    </row>
    <row r="407" spans="1:9" ht="45" x14ac:dyDescent="0.2">
      <c r="A407" s="25" t="s">
        <v>298</v>
      </c>
      <c r="B407" s="4" t="s">
        <v>164</v>
      </c>
      <c r="C407" s="4" t="s">
        <v>47</v>
      </c>
      <c r="D407" s="4" t="s">
        <v>16</v>
      </c>
      <c r="E407" s="12" t="s">
        <v>299</v>
      </c>
      <c r="F407" s="4"/>
      <c r="G407" s="20">
        <f>G408</f>
        <v>0</v>
      </c>
      <c r="H407" s="20">
        <f t="shared" ref="H407:I408" si="186">H408</f>
        <v>0</v>
      </c>
      <c r="I407" s="20">
        <f t="shared" si="186"/>
        <v>2153613.13</v>
      </c>
    </row>
    <row r="408" spans="1:9" ht="30" x14ac:dyDescent="0.2">
      <c r="A408" s="21" t="s">
        <v>34</v>
      </c>
      <c r="B408" s="4" t="s">
        <v>164</v>
      </c>
      <c r="C408" s="4" t="s">
        <v>47</v>
      </c>
      <c r="D408" s="4" t="s">
        <v>16</v>
      </c>
      <c r="E408" s="12" t="s">
        <v>299</v>
      </c>
      <c r="F408" s="4" t="s">
        <v>71</v>
      </c>
      <c r="G408" s="20">
        <f>G409</f>
        <v>0</v>
      </c>
      <c r="H408" s="20">
        <f t="shared" si="186"/>
        <v>0</v>
      </c>
      <c r="I408" s="20">
        <f t="shared" si="186"/>
        <v>2153613.13</v>
      </c>
    </row>
    <row r="409" spans="1:9" ht="15" x14ac:dyDescent="0.2">
      <c r="A409" s="21" t="s">
        <v>64</v>
      </c>
      <c r="B409" s="4" t="s">
        <v>164</v>
      </c>
      <c r="C409" s="4" t="s">
        <v>47</v>
      </c>
      <c r="D409" s="4" t="s">
        <v>16</v>
      </c>
      <c r="E409" s="12" t="s">
        <v>299</v>
      </c>
      <c r="F409" s="4" t="s">
        <v>72</v>
      </c>
      <c r="G409" s="20"/>
      <c r="H409" s="20"/>
      <c r="I409" s="20">
        <v>2153613.13</v>
      </c>
    </row>
    <row r="410" spans="1:9" ht="15" x14ac:dyDescent="0.2">
      <c r="A410" s="25" t="s">
        <v>300</v>
      </c>
      <c r="B410" s="4" t="s">
        <v>164</v>
      </c>
      <c r="C410" s="4" t="s">
        <v>47</v>
      </c>
      <c r="D410" s="4" t="s">
        <v>16</v>
      </c>
      <c r="E410" s="12" t="s">
        <v>301</v>
      </c>
      <c r="F410" s="4"/>
      <c r="G410" s="20">
        <f>G411</f>
        <v>157774.75</v>
      </c>
      <c r="H410" s="20">
        <f t="shared" ref="H410:I411" si="187">H411</f>
        <v>156281.82</v>
      </c>
      <c r="I410" s="20">
        <f t="shared" si="187"/>
        <v>160345.46</v>
      </c>
    </row>
    <row r="411" spans="1:9" ht="30" x14ac:dyDescent="0.2">
      <c r="A411" s="21" t="s">
        <v>34</v>
      </c>
      <c r="B411" s="4" t="s">
        <v>164</v>
      </c>
      <c r="C411" s="4" t="s">
        <v>47</v>
      </c>
      <c r="D411" s="4" t="s">
        <v>16</v>
      </c>
      <c r="E411" s="12" t="s">
        <v>301</v>
      </c>
      <c r="F411" s="4" t="s">
        <v>71</v>
      </c>
      <c r="G411" s="20">
        <f>G412</f>
        <v>157774.75</v>
      </c>
      <c r="H411" s="20">
        <f t="shared" si="187"/>
        <v>156281.82</v>
      </c>
      <c r="I411" s="20">
        <f t="shared" si="187"/>
        <v>160345.46</v>
      </c>
    </row>
    <row r="412" spans="1:9" ht="15" x14ac:dyDescent="0.2">
      <c r="A412" s="21" t="s">
        <v>64</v>
      </c>
      <c r="B412" s="4" t="s">
        <v>164</v>
      </c>
      <c r="C412" s="4" t="s">
        <v>47</v>
      </c>
      <c r="D412" s="4" t="s">
        <v>16</v>
      </c>
      <c r="E412" s="12" t="s">
        <v>301</v>
      </c>
      <c r="F412" s="4" t="s">
        <v>72</v>
      </c>
      <c r="G412" s="20">
        <v>157774.75</v>
      </c>
      <c r="H412" s="20">
        <v>156281.82</v>
      </c>
      <c r="I412" s="20">
        <v>160345.46</v>
      </c>
    </row>
    <row r="413" spans="1:9" ht="15" x14ac:dyDescent="0.2">
      <c r="A413" s="22" t="s">
        <v>73</v>
      </c>
      <c r="B413" s="15" t="s">
        <v>164</v>
      </c>
      <c r="C413" s="23" t="s">
        <v>47</v>
      </c>
      <c r="D413" s="23" t="s">
        <v>18</v>
      </c>
      <c r="E413" s="66"/>
      <c r="F413" s="23"/>
      <c r="G413" s="13">
        <f>G414</f>
        <v>8628000</v>
      </c>
      <c r="H413" s="13">
        <f t="shared" ref="H413:I413" si="188">H414</f>
        <v>8628000</v>
      </c>
      <c r="I413" s="13">
        <f t="shared" si="188"/>
        <v>8628000</v>
      </c>
    </row>
    <row r="414" spans="1:9" ht="30" x14ac:dyDescent="0.2">
      <c r="A414" s="19" t="s">
        <v>113</v>
      </c>
      <c r="B414" s="4" t="s">
        <v>164</v>
      </c>
      <c r="C414" s="24" t="s">
        <v>47</v>
      </c>
      <c r="D414" s="24" t="s">
        <v>18</v>
      </c>
      <c r="E414" s="26" t="s">
        <v>213</v>
      </c>
      <c r="F414" s="27"/>
      <c r="G414" s="20">
        <f>G415+G417</f>
        <v>8628000</v>
      </c>
      <c r="H414" s="20">
        <f t="shared" ref="H414:I414" si="189">H415+H417</f>
        <v>8628000</v>
      </c>
      <c r="I414" s="20">
        <f t="shared" si="189"/>
        <v>8628000</v>
      </c>
    </row>
    <row r="415" spans="1:9" ht="60" x14ac:dyDescent="0.2">
      <c r="A415" s="25" t="s">
        <v>19</v>
      </c>
      <c r="B415" s="4" t="s">
        <v>164</v>
      </c>
      <c r="C415" s="24" t="s">
        <v>47</v>
      </c>
      <c r="D415" s="24" t="s">
        <v>18</v>
      </c>
      <c r="E415" s="26" t="s">
        <v>213</v>
      </c>
      <c r="F415" s="24">
        <v>100</v>
      </c>
      <c r="G415" s="20">
        <f>G416</f>
        <v>8618000</v>
      </c>
      <c r="H415" s="20">
        <f t="shared" ref="H415:I415" si="190">H416</f>
        <v>8618000</v>
      </c>
      <c r="I415" s="20">
        <f t="shared" si="190"/>
        <v>8618000</v>
      </c>
    </row>
    <row r="416" spans="1:9" ht="15" x14ac:dyDescent="0.2">
      <c r="A416" s="25" t="s">
        <v>40</v>
      </c>
      <c r="B416" s="4" t="s">
        <v>164</v>
      </c>
      <c r="C416" s="24" t="s">
        <v>47</v>
      </c>
      <c r="D416" s="24" t="s">
        <v>18</v>
      </c>
      <c r="E416" s="26" t="s">
        <v>213</v>
      </c>
      <c r="F416" s="24">
        <v>110</v>
      </c>
      <c r="G416" s="20">
        <v>8618000</v>
      </c>
      <c r="H416" s="20">
        <v>8618000</v>
      </c>
      <c r="I416" s="20">
        <v>8618000</v>
      </c>
    </row>
    <row r="417" spans="1:9" ht="30" x14ac:dyDescent="0.2">
      <c r="A417" s="25" t="s">
        <v>24</v>
      </c>
      <c r="B417" s="4" t="s">
        <v>164</v>
      </c>
      <c r="C417" s="24" t="s">
        <v>47</v>
      </c>
      <c r="D417" s="24" t="s">
        <v>18</v>
      </c>
      <c r="E417" s="26" t="s">
        <v>213</v>
      </c>
      <c r="F417" s="24">
        <v>200</v>
      </c>
      <c r="G417" s="20">
        <f>G418</f>
        <v>10000</v>
      </c>
      <c r="H417" s="20">
        <f t="shared" ref="H417:I417" si="191">H418</f>
        <v>10000</v>
      </c>
      <c r="I417" s="20">
        <f t="shared" si="191"/>
        <v>10000</v>
      </c>
    </row>
    <row r="418" spans="1:9" ht="30" x14ac:dyDescent="0.2">
      <c r="A418" s="25" t="s">
        <v>25</v>
      </c>
      <c r="B418" s="4" t="s">
        <v>164</v>
      </c>
      <c r="C418" s="24" t="s">
        <v>47</v>
      </c>
      <c r="D418" s="24" t="s">
        <v>18</v>
      </c>
      <c r="E418" s="26" t="s">
        <v>213</v>
      </c>
      <c r="F418" s="24">
        <v>240</v>
      </c>
      <c r="G418" s="20">
        <v>10000</v>
      </c>
      <c r="H418" s="20">
        <v>10000</v>
      </c>
      <c r="I418" s="20">
        <v>10000</v>
      </c>
    </row>
    <row r="419" spans="1:9" ht="14.25" x14ac:dyDescent="0.2">
      <c r="A419" s="9" t="s">
        <v>74</v>
      </c>
      <c r="B419" s="10" t="s">
        <v>164</v>
      </c>
      <c r="C419" s="10" t="s">
        <v>75</v>
      </c>
      <c r="D419" s="10"/>
      <c r="E419" s="28"/>
      <c r="F419" s="31"/>
      <c r="G419" s="29">
        <f>G420+G424+G440</f>
        <v>108235246.25</v>
      </c>
      <c r="H419" s="29">
        <f>H420+H424+H440</f>
        <v>97274014.799999997</v>
      </c>
      <c r="I419" s="29">
        <f>I420+I424+I440</f>
        <v>97638714.799999997</v>
      </c>
    </row>
    <row r="420" spans="1:9" ht="15" x14ac:dyDescent="0.2">
      <c r="A420" s="14" t="s">
        <v>76</v>
      </c>
      <c r="B420" s="15" t="s">
        <v>164</v>
      </c>
      <c r="C420" s="15" t="s">
        <v>75</v>
      </c>
      <c r="D420" s="15" t="s">
        <v>16</v>
      </c>
      <c r="E420" s="16"/>
      <c r="F420" s="15"/>
      <c r="G420" s="13">
        <f>G421</f>
        <v>4153590</v>
      </c>
      <c r="H420" s="13">
        <f t="shared" ref="H420:I422" si="192">H421</f>
        <v>4335140</v>
      </c>
      <c r="I420" s="13">
        <f t="shared" si="192"/>
        <v>4508540</v>
      </c>
    </row>
    <row r="421" spans="1:9" ht="30" x14ac:dyDescent="0.2">
      <c r="A421" s="19" t="s">
        <v>116</v>
      </c>
      <c r="B421" s="4" t="s">
        <v>164</v>
      </c>
      <c r="C421" s="4" t="s">
        <v>75</v>
      </c>
      <c r="D421" s="4" t="s">
        <v>16</v>
      </c>
      <c r="E421" s="12" t="s">
        <v>237</v>
      </c>
      <c r="F421" s="4"/>
      <c r="G421" s="20">
        <f>G422</f>
        <v>4153590</v>
      </c>
      <c r="H421" s="20">
        <f t="shared" si="192"/>
        <v>4335140</v>
      </c>
      <c r="I421" s="20">
        <f t="shared" si="192"/>
        <v>4508540</v>
      </c>
    </row>
    <row r="422" spans="1:9" ht="15" x14ac:dyDescent="0.2">
      <c r="A422" s="21" t="s">
        <v>31</v>
      </c>
      <c r="B422" s="4" t="s">
        <v>164</v>
      </c>
      <c r="C422" s="4" t="s">
        <v>75</v>
      </c>
      <c r="D422" s="4" t="s">
        <v>16</v>
      </c>
      <c r="E422" s="12" t="s">
        <v>237</v>
      </c>
      <c r="F422" s="4">
        <v>300</v>
      </c>
      <c r="G422" s="20">
        <f>G423</f>
        <v>4153590</v>
      </c>
      <c r="H422" s="20">
        <f t="shared" si="192"/>
        <v>4335140</v>
      </c>
      <c r="I422" s="20">
        <f t="shared" si="192"/>
        <v>4508540</v>
      </c>
    </row>
    <row r="423" spans="1:9" ht="15" x14ac:dyDescent="0.2">
      <c r="A423" s="21" t="s">
        <v>98</v>
      </c>
      <c r="B423" s="4" t="s">
        <v>164</v>
      </c>
      <c r="C423" s="4" t="s">
        <v>75</v>
      </c>
      <c r="D423" s="4" t="s">
        <v>16</v>
      </c>
      <c r="E423" s="12" t="s">
        <v>237</v>
      </c>
      <c r="F423" s="12" t="s">
        <v>139</v>
      </c>
      <c r="G423" s="20">
        <v>4153590</v>
      </c>
      <c r="H423" s="20">
        <v>4335140</v>
      </c>
      <c r="I423" s="20">
        <v>4508540</v>
      </c>
    </row>
    <row r="424" spans="1:9" ht="15" x14ac:dyDescent="0.2">
      <c r="A424" s="14" t="s">
        <v>77</v>
      </c>
      <c r="B424" s="15" t="s">
        <v>164</v>
      </c>
      <c r="C424" s="15" t="s">
        <v>75</v>
      </c>
      <c r="D424" s="15" t="s">
        <v>18</v>
      </c>
      <c r="E424" s="16"/>
      <c r="F424" s="15"/>
      <c r="G424" s="13">
        <f>G425+G428+G432+G437</f>
        <v>103968656.25</v>
      </c>
      <c r="H424" s="13">
        <f t="shared" ref="H424:I424" si="193">H425+H428+H432+H437</f>
        <v>92846874.799999997</v>
      </c>
      <c r="I424" s="13">
        <f t="shared" si="193"/>
        <v>93038174.799999997</v>
      </c>
    </row>
    <row r="425" spans="1:9" ht="45" x14ac:dyDescent="0.2">
      <c r="A425" s="21" t="s">
        <v>96</v>
      </c>
      <c r="B425" s="4" t="s">
        <v>164</v>
      </c>
      <c r="C425" s="12" t="s">
        <v>75</v>
      </c>
      <c r="D425" s="12" t="s">
        <v>18</v>
      </c>
      <c r="E425" s="12" t="s">
        <v>238</v>
      </c>
      <c r="F425" s="68" t="s">
        <v>0</v>
      </c>
      <c r="G425" s="20">
        <f>G426</f>
        <v>48800</v>
      </c>
      <c r="H425" s="20">
        <f t="shared" ref="H425:I426" si="194">H426</f>
        <v>48800</v>
      </c>
      <c r="I425" s="20">
        <f t="shared" si="194"/>
        <v>48800</v>
      </c>
    </row>
    <row r="426" spans="1:9" ht="15" x14ac:dyDescent="0.2">
      <c r="A426" s="21" t="s">
        <v>31</v>
      </c>
      <c r="B426" s="4" t="s">
        <v>164</v>
      </c>
      <c r="C426" s="12" t="s">
        <v>75</v>
      </c>
      <c r="D426" s="12" t="s">
        <v>18</v>
      </c>
      <c r="E426" s="12" t="s">
        <v>238</v>
      </c>
      <c r="F426" s="12" t="s">
        <v>137</v>
      </c>
      <c r="G426" s="20">
        <f>G427</f>
        <v>48800</v>
      </c>
      <c r="H426" s="20">
        <f t="shared" si="194"/>
        <v>48800</v>
      </c>
      <c r="I426" s="20">
        <f t="shared" si="194"/>
        <v>48800</v>
      </c>
    </row>
    <row r="427" spans="1:9" ht="15" x14ac:dyDescent="0.2">
      <c r="A427" s="21" t="s">
        <v>98</v>
      </c>
      <c r="B427" s="4" t="s">
        <v>164</v>
      </c>
      <c r="C427" s="12" t="s">
        <v>75</v>
      </c>
      <c r="D427" s="12" t="s">
        <v>18</v>
      </c>
      <c r="E427" s="12" t="s">
        <v>238</v>
      </c>
      <c r="F427" s="12" t="s">
        <v>139</v>
      </c>
      <c r="G427" s="20">
        <v>48800</v>
      </c>
      <c r="H427" s="20">
        <v>48800</v>
      </c>
      <c r="I427" s="20">
        <v>48800</v>
      </c>
    </row>
    <row r="428" spans="1:9" ht="75" x14ac:dyDescent="0.2">
      <c r="A428" s="21" t="s">
        <v>174</v>
      </c>
      <c r="B428" s="4" t="s">
        <v>164</v>
      </c>
      <c r="C428" s="12" t="s">
        <v>75</v>
      </c>
      <c r="D428" s="12" t="s">
        <v>18</v>
      </c>
      <c r="E428" s="12" t="s">
        <v>239</v>
      </c>
      <c r="F428" s="68" t="s">
        <v>0</v>
      </c>
      <c r="G428" s="20">
        <f>G429</f>
        <v>7751579</v>
      </c>
      <c r="H428" s="20">
        <f t="shared" ref="H428:I428" si="195">H429</f>
        <v>8100879</v>
      </c>
      <c r="I428" s="20">
        <f t="shared" si="195"/>
        <v>8292179</v>
      </c>
    </row>
    <row r="429" spans="1:9" ht="15" x14ac:dyDescent="0.2">
      <c r="A429" s="21" t="s">
        <v>31</v>
      </c>
      <c r="B429" s="4" t="s">
        <v>164</v>
      </c>
      <c r="C429" s="12" t="s">
        <v>75</v>
      </c>
      <c r="D429" s="12" t="s">
        <v>18</v>
      </c>
      <c r="E429" s="12" t="s">
        <v>239</v>
      </c>
      <c r="F429" s="12" t="s">
        <v>137</v>
      </c>
      <c r="G429" s="20">
        <f>G430+G431</f>
        <v>7751579</v>
      </c>
      <c r="H429" s="20">
        <f>H430+H431</f>
        <v>8100879</v>
      </c>
      <c r="I429" s="20">
        <f>I430+I431</f>
        <v>8292179</v>
      </c>
    </row>
    <row r="430" spans="1:9" ht="15" x14ac:dyDescent="0.2">
      <c r="A430" s="21" t="s">
        <v>98</v>
      </c>
      <c r="B430" s="4" t="s">
        <v>164</v>
      </c>
      <c r="C430" s="12" t="s">
        <v>75</v>
      </c>
      <c r="D430" s="12" t="s">
        <v>18</v>
      </c>
      <c r="E430" s="12" t="s">
        <v>239</v>
      </c>
      <c r="F430" s="12" t="s">
        <v>139</v>
      </c>
      <c r="G430" s="20">
        <v>5490140</v>
      </c>
      <c r="H430" s="20">
        <v>5750390</v>
      </c>
      <c r="I430" s="20">
        <v>5928725</v>
      </c>
    </row>
    <row r="431" spans="1:9" ht="30" x14ac:dyDescent="0.2">
      <c r="A431" s="21" t="s">
        <v>32</v>
      </c>
      <c r="B431" s="4" t="s">
        <v>164</v>
      </c>
      <c r="C431" s="12" t="s">
        <v>75</v>
      </c>
      <c r="D431" s="12" t="s">
        <v>18</v>
      </c>
      <c r="E431" s="12" t="s">
        <v>239</v>
      </c>
      <c r="F431" s="12" t="s">
        <v>138</v>
      </c>
      <c r="G431" s="20">
        <v>2261439</v>
      </c>
      <c r="H431" s="20">
        <v>2350489</v>
      </c>
      <c r="I431" s="20">
        <v>2363454</v>
      </c>
    </row>
    <row r="432" spans="1:9" ht="75" x14ac:dyDescent="0.2">
      <c r="A432" s="32" t="s">
        <v>251</v>
      </c>
      <c r="B432" s="4" t="s">
        <v>164</v>
      </c>
      <c r="C432" s="4" t="s">
        <v>75</v>
      </c>
      <c r="D432" s="4" t="s">
        <v>18</v>
      </c>
      <c r="E432" s="3" t="s">
        <v>253</v>
      </c>
      <c r="F432" s="4"/>
      <c r="G432" s="20">
        <f>G433+G435</f>
        <v>93244824.599999994</v>
      </c>
      <c r="H432" s="20">
        <f t="shared" ref="H432:I432" si="196">H433+H435</f>
        <v>82709596.200000003</v>
      </c>
      <c r="I432" s="20">
        <f t="shared" si="196"/>
        <v>82709596.200000003</v>
      </c>
    </row>
    <row r="433" spans="1:9" ht="15" x14ac:dyDescent="0.2">
      <c r="A433" s="21" t="s">
        <v>31</v>
      </c>
      <c r="B433" s="4" t="s">
        <v>164</v>
      </c>
      <c r="C433" s="4" t="s">
        <v>75</v>
      </c>
      <c r="D433" s="4" t="s">
        <v>18</v>
      </c>
      <c r="E433" s="3" t="s">
        <v>253</v>
      </c>
      <c r="F433" s="4" t="s">
        <v>137</v>
      </c>
      <c r="G433" s="20">
        <f>G434</f>
        <v>35936565.329999998</v>
      </c>
      <c r="H433" s="20">
        <f t="shared" ref="H433:I433" si="197">H434</f>
        <v>25686210</v>
      </c>
      <c r="I433" s="20">
        <f t="shared" si="197"/>
        <v>25686210</v>
      </c>
    </row>
    <row r="434" spans="1:9" ht="30" x14ac:dyDescent="0.2">
      <c r="A434" s="21" t="s">
        <v>32</v>
      </c>
      <c r="B434" s="4" t="s">
        <v>164</v>
      </c>
      <c r="C434" s="4" t="s">
        <v>75</v>
      </c>
      <c r="D434" s="4" t="s">
        <v>18</v>
      </c>
      <c r="E434" s="3" t="s">
        <v>253</v>
      </c>
      <c r="F434" s="4" t="s">
        <v>138</v>
      </c>
      <c r="G434" s="20">
        <v>35936565.329999998</v>
      </c>
      <c r="H434" s="20">
        <v>25686210</v>
      </c>
      <c r="I434" s="20">
        <v>25686210</v>
      </c>
    </row>
    <row r="435" spans="1:9" ht="30" x14ac:dyDescent="0.2">
      <c r="A435" s="21" t="s">
        <v>170</v>
      </c>
      <c r="B435" s="4" t="s">
        <v>164</v>
      </c>
      <c r="C435" s="4" t="s">
        <v>75</v>
      </c>
      <c r="D435" s="4" t="s">
        <v>18</v>
      </c>
      <c r="E435" s="3" t="s">
        <v>253</v>
      </c>
      <c r="F435" s="4">
        <v>400</v>
      </c>
      <c r="G435" s="20">
        <f>G436</f>
        <v>57308259.270000003</v>
      </c>
      <c r="H435" s="20">
        <f t="shared" ref="H435:I435" si="198">H436</f>
        <v>57023386.200000003</v>
      </c>
      <c r="I435" s="20">
        <f t="shared" si="198"/>
        <v>57023386.200000003</v>
      </c>
    </row>
    <row r="436" spans="1:9" ht="15" x14ac:dyDescent="0.2">
      <c r="A436" s="69" t="s">
        <v>56</v>
      </c>
      <c r="B436" s="4" t="s">
        <v>164</v>
      </c>
      <c r="C436" s="4" t="s">
        <v>75</v>
      </c>
      <c r="D436" s="4" t="s">
        <v>18</v>
      </c>
      <c r="E436" s="3" t="s">
        <v>253</v>
      </c>
      <c r="F436" s="4">
        <v>410</v>
      </c>
      <c r="G436" s="20">
        <v>57308259.270000003</v>
      </c>
      <c r="H436" s="20">
        <v>57023386.200000003</v>
      </c>
      <c r="I436" s="20">
        <v>57023386.200000003</v>
      </c>
    </row>
    <row r="437" spans="1:9" ht="30" x14ac:dyDescent="0.25">
      <c r="A437" s="105" t="s">
        <v>285</v>
      </c>
      <c r="B437" s="4" t="s">
        <v>164</v>
      </c>
      <c r="C437" s="4" t="s">
        <v>75</v>
      </c>
      <c r="D437" s="4" t="s">
        <v>18</v>
      </c>
      <c r="E437" s="12" t="s">
        <v>286</v>
      </c>
      <c r="F437" s="4"/>
      <c r="G437" s="20">
        <f>G438</f>
        <v>2923452.65</v>
      </c>
      <c r="H437" s="20">
        <f t="shared" ref="H437:I438" si="199">H438</f>
        <v>1987599.6</v>
      </c>
      <c r="I437" s="20">
        <f t="shared" si="199"/>
        <v>1987599.6</v>
      </c>
    </row>
    <row r="438" spans="1:9" ht="15" x14ac:dyDescent="0.2">
      <c r="A438" s="21" t="s">
        <v>31</v>
      </c>
      <c r="B438" s="4" t="s">
        <v>164</v>
      </c>
      <c r="C438" s="4" t="s">
        <v>75</v>
      </c>
      <c r="D438" s="4" t="s">
        <v>18</v>
      </c>
      <c r="E438" s="12" t="s">
        <v>286</v>
      </c>
      <c r="F438" s="4">
        <v>300</v>
      </c>
      <c r="G438" s="20">
        <f>G439</f>
        <v>2923452.65</v>
      </c>
      <c r="H438" s="20">
        <f t="shared" si="199"/>
        <v>1987599.6</v>
      </c>
      <c r="I438" s="20">
        <f t="shared" si="199"/>
        <v>1987599.6</v>
      </c>
    </row>
    <row r="439" spans="1:9" ht="15" x14ac:dyDescent="0.2">
      <c r="A439" s="21" t="s">
        <v>98</v>
      </c>
      <c r="B439" s="4" t="s">
        <v>164</v>
      </c>
      <c r="C439" s="4" t="s">
        <v>75</v>
      </c>
      <c r="D439" s="4" t="s">
        <v>18</v>
      </c>
      <c r="E439" s="12" t="s">
        <v>286</v>
      </c>
      <c r="F439" s="4" t="s">
        <v>139</v>
      </c>
      <c r="G439" s="20">
        <v>2923452.65</v>
      </c>
      <c r="H439" s="20">
        <v>1987599.6</v>
      </c>
      <c r="I439" s="20">
        <v>1987599.6</v>
      </c>
    </row>
    <row r="440" spans="1:9" ht="15" x14ac:dyDescent="0.2">
      <c r="A440" s="91" t="s">
        <v>78</v>
      </c>
      <c r="B440" s="15" t="s">
        <v>164</v>
      </c>
      <c r="C440" s="15" t="s">
        <v>75</v>
      </c>
      <c r="D440" s="15" t="s">
        <v>59</v>
      </c>
      <c r="E440" s="92"/>
      <c r="F440" s="15"/>
      <c r="G440" s="13">
        <f>G441</f>
        <v>113000</v>
      </c>
      <c r="H440" s="13">
        <f t="shared" ref="H440:I440" si="200">H441</f>
        <v>92000</v>
      </c>
      <c r="I440" s="13">
        <f t="shared" si="200"/>
        <v>92000</v>
      </c>
    </row>
    <row r="441" spans="1:9" ht="105" x14ac:dyDescent="0.2">
      <c r="A441" s="93" t="s">
        <v>176</v>
      </c>
      <c r="B441" s="4" t="s">
        <v>164</v>
      </c>
      <c r="C441" s="75" t="s">
        <v>75</v>
      </c>
      <c r="D441" s="4" t="s">
        <v>59</v>
      </c>
      <c r="E441" s="75" t="s">
        <v>240</v>
      </c>
      <c r="F441" s="77" t="s">
        <v>0</v>
      </c>
      <c r="G441" s="20">
        <f>G442</f>
        <v>113000</v>
      </c>
      <c r="H441" s="20">
        <f t="shared" ref="H441:I442" si="201">H442</f>
        <v>92000</v>
      </c>
      <c r="I441" s="20">
        <f t="shared" si="201"/>
        <v>92000</v>
      </c>
    </row>
    <row r="442" spans="1:9" ht="30" x14ac:dyDescent="0.2">
      <c r="A442" s="58" t="s">
        <v>24</v>
      </c>
      <c r="B442" s="4" t="s">
        <v>164</v>
      </c>
      <c r="C442" s="75" t="s">
        <v>75</v>
      </c>
      <c r="D442" s="4" t="s">
        <v>59</v>
      </c>
      <c r="E442" s="75" t="s">
        <v>240</v>
      </c>
      <c r="F442" s="76" t="s">
        <v>44</v>
      </c>
      <c r="G442" s="20">
        <f>G443</f>
        <v>113000</v>
      </c>
      <c r="H442" s="20">
        <f t="shared" si="201"/>
        <v>92000</v>
      </c>
      <c r="I442" s="20">
        <f t="shared" si="201"/>
        <v>92000</v>
      </c>
    </row>
    <row r="443" spans="1:9" ht="30" x14ac:dyDescent="0.2">
      <c r="A443" s="58" t="s">
        <v>25</v>
      </c>
      <c r="B443" s="78" t="s">
        <v>164</v>
      </c>
      <c r="C443" s="79" t="s">
        <v>75</v>
      </c>
      <c r="D443" s="4" t="s">
        <v>59</v>
      </c>
      <c r="E443" s="75" t="s">
        <v>240</v>
      </c>
      <c r="F443" s="80" t="s">
        <v>45</v>
      </c>
      <c r="G443" s="20">
        <v>113000</v>
      </c>
      <c r="H443" s="20">
        <v>92000</v>
      </c>
      <c r="I443" s="20">
        <v>92000</v>
      </c>
    </row>
    <row r="444" spans="1:9" ht="14.25" x14ac:dyDescent="0.2">
      <c r="A444" s="9" t="s">
        <v>79</v>
      </c>
      <c r="B444" s="10" t="s">
        <v>164</v>
      </c>
      <c r="C444" s="10" t="s">
        <v>80</v>
      </c>
      <c r="D444" s="10"/>
      <c r="E444" s="28"/>
      <c r="F444" s="10"/>
      <c r="G444" s="29">
        <f>G445+G452+G462</f>
        <v>79768239.670000002</v>
      </c>
      <c r="H444" s="29">
        <f>H445+H452+H462</f>
        <v>48813000</v>
      </c>
      <c r="I444" s="29">
        <f>I445+I452+I462</f>
        <v>55168390.670000002</v>
      </c>
    </row>
    <row r="445" spans="1:9" ht="15" x14ac:dyDescent="0.2">
      <c r="A445" s="14" t="s">
        <v>81</v>
      </c>
      <c r="B445" s="15" t="s">
        <v>164</v>
      </c>
      <c r="C445" s="15" t="s">
        <v>80</v>
      </c>
      <c r="D445" s="15" t="s">
        <v>16</v>
      </c>
      <c r="E445" s="16"/>
      <c r="F445" s="34"/>
      <c r="G445" s="13">
        <f>G446+G449</f>
        <v>10892137.6</v>
      </c>
      <c r="H445" s="13">
        <f t="shared" ref="H445:I445" si="202">H446+H449</f>
        <v>25000</v>
      </c>
      <c r="I445" s="13">
        <f t="shared" si="202"/>
        <v>25000</v>
      </c>
    </row>
    <row r="446" spans="1:9" ht="15" x14ac:dyDescent="0.2">
      <c r="A446" s="37" t="s">
        <v>123</v>
      </c>
      <c r="B446" s="4" t="s">
        <v>164</v>
      </c>
      <c r="C446" s="4" t="s">
        <v>80</v>
      </c>
      <c r="D446" s="4" t="s">
        <v>16</v>
      </c>
      <c r="E446" s="12" t="s">
        <v>249</v>
      </c>
      <c r="F446" s="81"/>
      <c r="G446" s="20">
        <f>G447</f>
        <v>60000</v>
      </c>
      <c r="H446" s="20">
        <f t="shared" ref="H446:I447" si="203">H447</f>
        <v>25000</v>
      </c>
      <c r="I446" s="20">
        <f t="shared" si="203"/>
        <v>25000</v>
      </c>
    </row>
    <row r="447" spans="1:9" ht="30" x14ac:dyDescent="0.2">
      <c r="A447" s="21" t="s">
        <v>24</v>
      </c>
      <c r="B447" s="4" t="s">
        <v>164</v>
      </c>
      <c r="C447" s="4" t="s">
        <v>80</v>
      </c>
      <c r="D447" s="4" t="s">
        <v>16</v>
      </c>
      <c r="E447" s="12" t="s">
        <v>249</v>
      </c>
      <c r="F447" s="4">
        <v>200</v>
      </c>
      <c r="G447" s="20">
        <f>G448</f>
        <v>60000</v>
      </c>
      <c r="H447" s="20">
        <f t="shared" si="203"/>
        <v>25000</v>
      </c>
      <c r="I447" s="20">
        <f t="shared" si="203"/>
        <v>25000</v>
      </c>
    </row>
    <row r="448" spans="1:9" ht="30" x14ac:dyDescent="0.2">
      <c r="A448" s="21" t="s">
        <v>25</v>
      </c>
      <c r="B448" s="4" t="s">
        <v>164</v>
      </c>
      <c r="C448" s="4" t="s">
        <v>80</v>
      </c>
      <c r="D448" s="4" t="s">
        <v>16</v>
      </c>
      <c r="E448" s="12" t="s">
        <v>249</v>
      </c>
      <c r="F448" s="4">
        <v>240</v>
      </c>
      <c r="G448" s="20">
        <v>60000</v>
      </c>
      <c r="H448" s="20">
        <v>25000</v>
      </c>
      <c r="I448" s="20">
        <v>25000</v>
      </c>
    </row>
    <row r="449" spans="1:9" ht="33" customHeight="1" x14ac:dyDescent="0.25">
      <c r="A449" s="100" t="s">
        <v>270</v>
      </c>
      <c r="B449" s="4" t="s">
        <v>164</v>
      </c>
      <c r="C449" s="4" t="s">
        <v>80</v>
      </c>
      <c r="D449" s="4" t="s">
        <v>16</v>
      </c>
      <c r="E449" s="12" t="s">
        <v>271</v>
      </c>
      <c r="F449" s="4"/>
      <c r="G449" s="20">
        <f>G450</f>
        <v>10832137.6</v>
      </c>
      <c r="H449" s="20">
        <f t="shared" ref="H449:I449" si="204">H450</f>
        <v>0</v>
      </c>
      <c r="I449" s="20">
        <f t="shared" si="204"/>
        <v>0</v>
      </c>
    </row>
    <row r="450" spans="1:9" ht="30" x14ac:dyDescent="0.25">
      <c r="A450" s="100" t="s">
        <v>170</v>
      </c>
      <c r="B450" s="4" t="s">
        <v>164</v>
      </c>
      <c r="C450" s="4" t="s">
        <v>80</v>
      </c>
      <c r="D450" s="4" t="s">
        <v>16</v>
      </c>
      <c r="E450" s="12" t="s">
        <v>271</v>
      </c>
      <c r="F450" s="4" t="s">
        <v>57</v>
      </c>
      <c r="G450" s="20">
        <f>G451</f>
        <v>10832137.6</v>
      </c>
      <c r="H450" s="20">
        <f t="shared" ref="H450:I450" si="205">H451</f>
        <v>0</v>
      </c>
      <c r="I450" s="20">
        <f t="shared" si="205"/>
        <v>0</v>
      </c>
    </row>
    <row r="451" spans="1:9" ht="15" x14ac:dyDescent="0.2">
      <c r="A451" s="101" t="s">
        <v>272</v>
      </c>
      <c r="B451" s="4" t="s">
        <v>164</v>
      </c>
      <c r="C451" s="4" t="s">
        <v>80</v>
      </c>
      <c r="D451" s="4" t="s">
        <v>16</v>
      </c>
      <c r="E451" s="12" t="s">
        <v>271</v>
      </c>
      <c r="F451" s="4" t="s">
        <v>58</v>
      </c>
      <c r="G451" s="20">
        <v>10832137.6</v>
      </c>
      <c r="H451" s="20"/>
      <c r="I451" s="20"/>
    </row>
    <row r="452" spans="1:9" ht="15" x14ac:dyDescent="0.2">
      <c r="A452" s="22" t="s">
        <v>130</v>
      </c>
      <c r="B452" s="4" t="s">
        <v>164</v>
      </c>
      <c r="C452" s="15" t="s">
        <v>80</v>
      </c>
      <c r="D452" s="15" t="s">
        <v>36</v>
      </c>
      <c r="E452" s="16"/>
      <c r="F452" s="15"/>
      <c r="G452" s="13">
        <f>G453+G456+G459</f>
        <v>56197500</v>
      </c>
      <c r="H452" s="13">
        <f t="shared" ref="H452:I452" si="206">H453+H456+H459</f>
        <v>36748000</v>
      </c>
      <c r="I452" s="13">
        <f t="shared" si="206"/>
        <v>43103390.670000002</v>
      </c>
    </row>
    <row r="453" spans="1:9" ht="15" x14ac:dyDescent="0.2">
      <c r="A453" s="25" t="s">
        <v>140</v>
      </c>
      <c r="B453" s="4" t="s">
        <v>164</v>
      </c>
      <c r="C453" s="4" t="s">
        <v>80</v>
      </c>
      <c r="D453" s="4" t="s">
        <v>36</v>
      </c>
      <c r="E453" s="12" t="s">
        <v>242</v>
      </c>
      <c r="F453" s="4"/>
      <c r="G453" s="20">
        <f>G454</f>
        <v>40547500</v>
      </c>
      <c r="H453" s="20">
        <f t="shared" ref="H453:I454" si="207">H454</f>
        <v>36748000</v>
      </c>
      <c r="I453" s="20">
        <f t="shared" si="207"/>
        <v>40048000</v>
      </c>
    </row>
    <row r="454" spans="1:9" ht="30" x14ac:dyDescent="0.2">
      <c r="A454" s="21" t="s">
        <v>34</v>
      </c>
      <c r="B454" s="4" t="s">
        <v>164</v>
      </c>
      <c r="C454" s="4" t="s">
        <v>80</v>
      </c>
      <c r="D454" s="4" t="s">
        <v>36</v>
      </c>
      <c r="E454" s="12" t="s">
        <v>242</v>
      </c>
      <c r="F454" s="4" t="s">
        <v>71</v>
      </c>
      <c r="G454" s="20">
        <f>G455</f>
        <v>40547500</v>
      </c>
      <c r="H454" s="20">
        <f t="shared" si="207"/>
        <v>36748000</v>
      </c>
      <c r="I454" s="20">
        <f t="shared" si="207"/>
        <v>40048000</v>
      </c>
    </row>
    <row r="455" spans="1:9" ht="15" x14ac:dyDescent="0.2">
      <c r="A455" s="21" t="s">
        <v>35</v>
      </c>
      <c r="B455" s="4" t="s">
        <v>164</v>
      </c>
      <c r="C455" s="4" t="s">
        <v>80</v>
      </c>
      <c r="D455" s="4" t="s">
        <v>36</v>
      </c>
      <c r="E455" s="12" t="s">
        <v>242</v>
      </c>
      <c r="F455" s="4" t="s">
        <v>107</v>
      </c>
      <c r="G455" s="20">
        <v>40547500</v>
      </c>
      <c r="H455" s="20">
        <v>36748000</v>
      </c>
      <c r="I455" s="20">
        <v>40048000</v>
      </c>
    </row>
    <row r="456" spans="1:9" ht="30" x14ac:dyDescent="0.2">
      <c r="A456" s="21" t="s">
        <v>302</v>
      </c>
      <c r="B456" s="4" t="s">
        <v>164</v>
      </c>
      <c r="C456" s="4" t="s">
        <v>80</v>
      </c>
      <c r="D456" s="4" t="s">
        <v>36</v>
      </c>
      <c r="E456" s="12" t="s">
        <v>303</v>
      </c>
      <c r="F456" s="4"/>
      <c r="G456" s="20">
        <f>G457</f>
        <v>0</v>
      </c>
      <c r="H456" s="20">
        <f t="shared" ref="H456:I457" si="208">H457</f>
        <v>0</v>
      </c>
      <c r="I456" s="20">
        <f t="shared" si="208"/>
        <v>3055390.67</v>
      </c>
    </row>
    <row r="457" spans="1:9" ht="30" x14ac:dyDescent="0.2">
      <c r="A457" s="21" t="s">
        <v>24</v>
      </c>
      <c r="B457" s="4" t="s">
        <v>164</v>
      </c>
      <c r="C457" s="4" t="s">
        <v>80</v>
      </c>
      <c r="D457" s="4" t="s">
        <v>36</v>
      </c>
      <c r="E457" s="12" t="s">
        <v>303</v>
      </c>
      <c r="F457" s="4" t="s">
        <v>44</v>
      </c>
      <c r="G457" s="20">
        <f>G458</f>
        <v>0</v>
      </c>
      <c r="H457" s="20">
        <f t="shared" si="208"/>
        <v>0</v>
      </c>
      <c r="I457" s="20">
        <f t="shared" si="208"/>
        <v>3055390.67</v>
      </c>
    </row>
    <row r="458" spans="1:9" ht="30" x14ac:dyDescent="0.2">
      <c r="A458" s="21" t="s">
        <v>25</v>
      </c>
      <c r="B458" s="4" t="s">
        <v>164</v>
      </c>
      <c r="C458" s="4" t="s">
        <v>80</v>
      </c>
      <c r="D458" s="4" t="s">
        <v>36</v>
      </c>
      <c r="E458" s="12" t="s">
        <v>303</v>
      </c>
      <c r="F458" s="4" t="s">
        <v>45</v>
      </c>
      <c r="G458" s="20"/>
      <c r="H458" s="20"/>
      <c r="I458" s="20">
        <v>3055390.67</v>
      </c>
    </row>
    <row r="459" spans="1:9" ht="30" x14ac:dyDescent="0.2">
      <c r="A459" s="21" t="s">
        <v>316</v>
      </c>
      <c r="B459" s="4" t="s">
        <v>164</v>
      </c>
      <c r="C459" s="4" t="s">
        <v>80</v>
      </c>
      <c r="D459" s="4" t="s">
        <v>36</v>
      </c>
      <c r="E459" s="12" t="s">
        <v>317</v>
      </c>
      <c r="F459" s="4"/>
      <c r="G459" s="20">
        <f>G460</f>
        <v>15650000</v>
      </c>
      <c r="H459" s="20">
        <f t="shared" ref="H459:I460" si="209">H460</f>
        <v>0</v>
      </c>
      <c r="I459" s="20">
        <f t="shared" si="209"/>
        <v>0</v>
      </c>
    </row>
    <row r="460" spans="1:9" ht="30" x14ac:dyDescent="0.2">
      <c r="A460" s="21" t="s">
        <v>34</v>
      </c>
      <c r="B460" s="4" t="s">
        <v>164</v>
      </c>
      <c r="C460" s="4" t="s">
        <v>80</v>
      </c>
      <c r="D460" s="4" t="s">
        <v>36</v>
      </c>
      <c r="E460" s="12" t="s">
        <v>317</v>
      </c>
      <c r="F460" s="4" t="s">
        <v>71</v>
      </c>
      <c r="G460" s="20">
        <f>G461</f>
        <v>15650000</v>
      </c>
      <c r="H460" s="20">
        <f t="shared" si="209"/>
        <v>0</v>
      </c>
      <c r="I460" s="20">
        <f t="shared" si="209"/>
        <v>0</v>
      </c>
    </row>
    <row r="461" spans="1:9" ht="15" x14ac:dyDescent="0.2">
      <c r="A461" s="21" t="s">
        <v>35</v>
      </c>
      <c r="B461" s="4" t="s">
        <v>164</v>
      </c>
      <c r="C461" s="4" t="s">
        <v>80</v>
      </c>
      <c r="D461" s="4" t="s">
        <v>36</v>
      </c>
      <c r="E461" s="12" t="s">
        <v>317</v>
      </c>
      <c r="F461" s="4" t="s">
        <v>107</v>
      </c>
      <c r="G461" s="20">
        <v>15650000</v>
      </c>
      <c r="H461" s="20"/>
      <c r="I461" s="20"/>
    </row>
    <row r="462" spans="1:9" ht="15" x14ac:dyDescent="0.2">
      <c r="A462" s="14" t="s">
        <v>241</v>
      </c>
      <c r="B462" s="15" t="s">
        <v>164</v>
      </c>
      <c r="C462" s="15" t="s">
        <v>80</v>
      </c>
      <c r="D462" s="15" t="s">
        <v>37</v>
      </c>
      <c r="E462" s="16"/>
      <c r="F462" s="15"/>
      <c r="G462" s="13">
        <f>G463+G466+G469</f>
        <v>12678602.07</v>
      </c>
      <c r="H462" s="13">
        <f t="shared" ref="H462:I462" si="210">H463+H466+H469</f>
        <v>12040000</v>
      </c>
      <c r="I462" s="13">
        <f t="shared" si="210"/>
        <v>12040000</v>
      </c>
    </row>
    <row r="463" spans="1:9" ht="15" x14ac:dyDescent="0.2">
      <c r="A463" s="25" t="s">
        <v>140</v>
      </c>
      <c r="B463" s="4" t="s">
        <v>164</v>
      </c>
      <c r="C463" s="4" t="s">
        <v>80</v>
      </c>
      <c r="D463" s="4" t="s">
        <v>37</v>
      </c>
      <c r="E463" s="12" t="s">
        <v>242</v>
      </c>
      <c r="F463" s="4"/>
      <c r="G463" s="20">
        <f>G464</f>
        <v>12090000</v>
      </c>
      <c r="H463" s="20">
        <f t="shared" ref="H463:I464" si="211">H464</f>
        <v>12040000</v>
      </c>
      <c r="I463" s="20">
        <f t="shared" si="211"/>
        <v>12040000</v>
      </c>
    </row>
    <row r="464" spans="1:9" ht="30" x14ac:dyDescent="0.2">
      <c r="A464" s="21" t="s">
        <v>34</v>
      </c>
      <c r="B464" s="4" t="s">
        <v>164</v>
      </c>
      <c r="C464" s="4" t="s">
        <v>80</v>
      </c>
      <c r="D464" s="4" t="s">
        <v>37</v>
      </c>
      <c r="E464" s="12" t="s">
        <v>242</v>
      </c>
      <c r="F464" s="4" t="s">
        <v>71</v>
      </c>
      <c r="G464" s="20">
        <f>G465</f>
        <v>12090000</v>
      </c>
      <c r="H464" s="20">
        <f t="shared" si="211"/>
        <v>12040000</v>
      </c>
      <c r="I464" s="20">
        <f t="shared" si="211"/>
        <v>12040000</v>
      </c>
    </row>
    <row r="465" spans="1:9" ht="15" x14ac:dyDescent="0.2">
      <c r="A465" s="21" t="s">
        <v>35</v>
      </c>
      <c r="B465" s="4" t="s">
        <v>164</v>
      </c>
      <c r="C465" s="4" t="s">
        <v>80</v>
      </c>
      <c r="D465" s="4" t="s">
        <v>37</v>
      </c>
      <c r="E465" s="12" t="s">
        <v>242</v>
      </c>
      <c r="F465" s="4" t="s">
        <v>107</v>
      </c>
      <c r="G465" s="20">
        <v>12090000</v>
      </c>
      <c r="H465" s="20">
        <v>12040000</v>
      </c>
      <c r="I465" s="20">
        <v>12040000</v>
      </c>
    </row>
    <row r="466" spans="1:9" ht="45" x14ac:dyDescent="0.2">
      <c r="A466" s="21" t="s">
        <v>255</v>
      </c>
      <c r="B466" s="4" t="s">
        <v>164</v>
      </c>
      <c r="C466" s="4" t="s">
        <v>80</v>
      </c>
      <c r="D466" s="4" t="s">
        <v>37</v>
      </c>
      <c r="E466" s="12" t="s">
        <v>256</v>
      </c>
      <c r="F466" s="4"/>
      <c r="G466" s="20">
        <f>G467</f>
        <v>546384.9</v>
      </c>
      <c r="H466" s="20">
        <f t="shared" ref="H466:I467" si="212">H467</f>
        <v>0</v>
      </c>
      <c r="I466" s="20">
        <f t="shared" si="212"/>
        <v>0</v>
      </c>
    </row>
    <row r="467" spans="1:9" ht="30" x14ac:dyDescent="0.2">
      <c r="A467" s="21" t="s">
        <v>34</v>
      </c>
      <c r="B467" s="4" t="s">
        <v>164</v>
      </c>
      <c r="C467" s="4" t="s">
        <v>80</v>
      </c>
      <c r="D467" s="4" t="s">
        <v>37</v>
      </c>
      <c r="E467" s="12" t="s">
        <v>256</v>
      </c>
      <c r="F467" s="4" t="s">
        <v>71</v>
      </c>
      <c r="G467" s="20">
        <f>G468</f>
        <v>546384.9</v>
      </c>
      <c r="H467" s="20">
        <f t="shared" si="212"/>
        <v>0</v>
      </c>
      <c r="I467" s="20">
        <f t="shared" si="212"/>
        <v>0</v>
      </c>
    </row>
    <row r="468" spans="1:9" ht="15" x14ac:dyDescent="0.2">
      <c r="A468" s="21" t="s">
        <v>35</v>
      </c>
      <c r="B468" s="4" t="s">
        <v>164</v>
      </c>
      <c r="C468" s="4" t="s">
        <v>80</v>
      </c>
      <c r="D468" s="4" t="s">
        <v>37</v>
      </c>
      <c r="E468" s="12" t="s">
        <v>256</v>
      </c>
      <c r="F468" s="4" t="s">
        <v>107</v>
      </c>
      <c r="G468" s="20">
        <v>546384.9</v>
      </c>
      <c r="H468" s="20"/>
      <c r="I468" s="20"/>
    </row>
    <row r="469" spans="1:9" ht="60" x14ac:dyDescent="0.2">
      <c r="A469" s="21" t="s">
        <v>257</v>
      </c>
      <c r="B469" s="4" t="s">
        <v>164</v>
      </c>
      <c r="C469" s="4" t="s">
        <v>80</v>
      </c>
      <c r="D469" s="4" t="s">
        <v>37</v>
      </c>
      <c r="E469" s="12" t="s">
        <v>258</v>
      </c>
      <c r="F469" s="4"/>
      <c r="G469" s="20">
        <f>G470</f>
        <v>42217.17</v>
      </c>
      <c r="H469" s="20">
        <f t="shared" ref="H469:I470" si="213">H470</f>
        <v>0</v>
      </c>
      <c r="I469" s="20">
        <f t="shared" si="213"/>
        <v>0</v>
      </c>
    </row>
    <row r="470" spans="1:9" ht="30" x14ac:dyDescent="0.2">
      <c r="A470" s="21" t="s">
        <v>34</v>
      </c>
      <c r="B470" s="4" t="s">
        <v>164</v>
      </c>
      <c r="C470" s="4" t="s">
        <v>80</v>
      </c>
      <c r="D470" s="4" t="s">
        <v>37</v>
      </c>
      <c r="E470" s="12" t="s">
        <v>258</v>
      </c>
      <c r="F470" s="4" t="s">
        <v>71</v>
      </c>
      <c r="G470" s="20">
        <f>G471</f>
        <v>42217.17</v>
      </c>
      <c r="H470" s="20">
        <f t="shared" si="213"/>
        <v>0</v>
      </c>
      <c r="I470" s="20">
        <f t="shared" si="213"/>
        <v>0</v>
      </c>
    </row>
    <row r="471" spans="1:9" ht="15" x14ac:dyDescent="0.2">
      <c r="A471" s="21" t="s">
        <v>35</v>
      </c>
      <c r="B471" s="4" t="s">
        <v>164</v>
      </c>
      <c r="C471" s="4" t="s">
        <v>80</v>
      </c>
      <c r="D471" s="4" t="s">
        <v>37</v>
      </c>
      <c r="E471" s="12" t="s">
        <v>258</v>
      </c>
      <c r="F471" s="4" t="s">
        <v>107</v>
      </c>
      <c r="G471" s="20">
        <v>42217.17</v>
      </c>
      <c r="H471" s="20"/>
      <c r="I471" s="20"/>
    </row>
    <row r="472" spans="1:9" ht="28.5" x14ac:dyDescent="0.2">
      <c r="A472" s="5" t="s">
        <v>166</v>
      </c>
      <c r="B472" s="6" t="s">
        <v>167</v>
      </c>
      <c r="C472" s="6"/>
      <c r="D472" s="6"/>
      <c r="E472" s="7"/>
      <c r="F472" s="6"/>
      <c r="G472" s="8">
        <f>G473</f>
        <v>1156400</v>
      </c>
      <c r="H472" s="8">
        <f t="shared" ref="H472:I472" si="214">H473</f>
        <v>1118000</v>
      </c>
      <c r="I472" s="8">
        <f t="shared" si="214"/>
        <v>1118000</v>
      </c>
    </row>
    <row r="473" spans="1:9" ht="14.25" x14ac:dyDescent="0.2">
      <c r="A473" s="9" t="s">
        <v>15</v>
      </c>
      <c r="B473" s="10" t="s">
        <v>167</v>
      </c>
      <c r="C473" s="10" t="s">
        <v>16</v>
      </c>
      <c r="D473" s="10"/>
      <c r="E473" s="28"/>
      <c r="F473" s="10"/>
      <c r="G473" s="29">
        <f>G474</f>
        <v>1156400</v>
      </c>
      <c r="H473" s="29">
        <f t="shared" ref="H473:I473" si="215">H474</f>
        <v>1118000</v>
      </c>
      <c r="I473" s="29">
        <f t="shared" si="215"/>
        <v>1118000</v>
      </c>
    </row>
    <row r="474" spans="1:9" ht="50.25" customHeight="1" x14ac:dyDescent="0.2">
      <c r="A474" s="14" t="s">
        <v>99</v>
      </c>
      <c r="B474" s="15" t="s">
        <v>167</v>
      </c>
      <c r="C474" s="15" t="s">
        <v>16</v>
      </c>
      <c r="D474" s="15" t="s">
        <v>37</v>
      </c>
      <c r="E474" s="16"/>
      <c r="F474" s="15"/>
      <c r="G474" s="13">
        <f>G475</f>
        <v>1156400</v>
      </c>
      <c r="H474" s="13">
        <f t="shared" ref="H474:I474" si="216">H475</f>
        <v>1118000</v>
      </c>
      <c r="I474" s="13">
        <f t="shared" si="216"/>
        <v>1118000</v>
      </c>
    </row>
    <row r="475" spans="1:9" ht="30" x14ac:dyDescent="0.2">
      <c r="A475" s="21" t="s">
        <v>21</v>
      </c>
      <c r="B475" s="4" t="s">
        <v>167</v>
      </c>
      <c r="C475" s="4" t="s">
        <v>16</v>
      </c>
      <c r="D475" s="4" t="s">
        <v>37</v>
      </c>
      <c r="E475" s="4" t="s">
        <v>120</v>
      </c>
      <c r="F475" s="4"/>
      <c r="G475" s="20">
        <f>G476+G478</f>
        <v>1156400</v>
      </c>
      <c r="H475" s="20">
        <f>H476+H478</f>
        <v>1118000</v>
      </c>
      <c r="I475" s="20">
        <f>I476+I478</f>
        <v>1118000</v>
      </c>
    </row>
    <row r="476" spans="1:9" ht="60" x14ac:dyDescent="0.2">
      <c r="A476" s="21" t="s">
        <v>19</v>
      </c>
      <c r="B476" s="4" t="s">
        <v>167</v>
      </c>
      <c r="C476" s="4" t="s">
        <v>16</v>
      </c>
      <c r="D476" s="4" t="s">
        <v>37</v>
      </c>
      <c r="E476" s="4" t="s">
        <v>120</v>
      </c>
      <c r="F476" s="4" t="s">
        <v>22</v>
      </c>
      <c r="G476" s="20">
        <f>G477</f>
        <v>1046000</v>
      </c>
      <c r="H476" s="20">
        <f t="shared" ref="H476:I476" si="217">H477</f>
        <v>1046000</v>
      </c>
      <c r="I476" s="20">
        <f t="shared" si="217"/>
        <v>1046000</v>
      </c>
    </row>
    <row r="477" spans="1:9" ht="30" x14ac:dyDescent="0.2">
      <c r="A477" s="21" t="s">
        <v>20</v>
      </c>
      <c r="B477" s="4" t="s">
        <v>167</v>
      </c>
      <c r="C477" s="4" t="s">
        <v>16</v>
      </c>
      <c r="D477" s="4" t="s">
        <v>37</v>
      </c>
      <c r="E477" s="4" t="s">
        <v>120</v>
      </c>
      <c r="F477" s="4" t="s">
        <v>23</v>
      </c>
      <c r="G477" s="20">
        <v>1046000</v>
      </c>
      <c r="H477" s="20">
        <v>1046000</v>
      </c>
      <c r="I477" s="20">
        <v>1046000</v>
      </c>
    </row>
    <row r="478" spans="1:9" ht="30" x14ac:dyDescent="0.2">
      <c r="A478" s="21" t="s">
        <v>24</v>
      </c>
      <c r="B478" s="4" t="s">
        <v>167</v>
      </c>
      <c r="C478" s="4" t="s">
        <v>16</v>
      </c>
      <c r="D478" s="4" t="s">
        <v>37</v>
      </c>
      <c r="E478" s="4" t="s">
        <v>120</v>
      </c>
      <c r="F478" s="4">
        <v>200</v>
      </c>
      <c r="G478" s="20">
        <f>G479</f>
        <v>110400</v>
      </c>
      <c r="H478" s="20">
        <f t="shared" ref="H478:I478" si="218">H479</f>
        <v>72000</v>
      </c>
      <c r="I478" s="20">
        <f t="shared" si="218"/>
        <v>72000</v>
      </c>
    </row>
    <row r="479" spans="1:9" ht="30" x14ac:dyDescent="0.2">
      <c r="A479" s="21" t="s">
        <v>25</v>
      </c>
      <c r="B479" s="4" t="s">
        <v>167</v>
      </c>
      <c r="C479" s="4" t="s">
        <v>16</v>
      </c>
      <c r="D479" s="4" t="s">
        <v>37</v>
      </c>
      <c r="E479" s="4" t="s">
        <v>120</v>
      </c>
      <c r="F479" s="4">
        <v>240</v>
      </c>
      <c r="G479" s="20">
        <v>110400</v>
      </c>
      <c r="H479" s="20">
        <v>72000</v>
      </c>
      <c r="I479" s="20">
        <v>72000</v>
      </c>
    </row>
    <row r="480" spans="1:9" ht="14.25" x14ac:dyDescent="0.2">
      <c r="A480" s="117" t="s">
        <v>17</v>
      </c>
      <c r="B480" s="117"/>
      <c r="C480" s="117"/>
      <c r="D480" s="117"/>
      <c r="E480" s="117"/>
      <c r="F480" s="117"/>
      <c r="G480" s="8">
        <f>G6+G30+G138+G147+G186+G472</f>
        <v>1294499886.5799999</v>
      </c>
      <c r="H480" s="8">
        <f>H6+H30+H138+H147+H186+H472</f>
        <v>1028490151.5899999</v>
      </c>
      <c r="I480" s="8">
        <f>I6+I30+I138+I147+I186+I472</f>
        <v>1009096875.5</v>
      </c>
    </row>
  </sheetData>
  <autoFilter ref="A4:I480"/>
  <mergeCells count="4">
    <mergeCell ref="A2:I2"/>
    <mergeCell ref="A3:I3"/>
    <mergeCell ref="E1:I1"/>
    <mergeCell ref="A480:F480"/>
  </mergeCells>
  <pageMargins left="0.39370078740157483" right="0.39370078740157483" top="0.55118110236220474" bottom="0.51181102362204722" header="0.31496062992125984" footer="0.31496062992125984"/>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workbookViewId="0">
      <selection activeCell="E98" sqref="E98"/>
    </sheetView>
  </sheetViews>
  <sheetFormatPr defaultRowHeight="12.75" x14ac:dyDescent="0.2"/>
  <cols>
    <col min="1" max="1" width="80.1640625" customWidth="1"/>
    <col min="2" max="2" width="8.1640625" customWidth="1"/>
    <col min="3" max="3" width="6.33203125" customWidth="1"/>
    <col min="4" max="4" width="6.5" customWidth="1"/>
    <col min="5" max="5" width="18.1640625" customWidth="1"/>
    <col min="7" max="7" width="20" customWidth="1"/>
    <col min="8" max="8" width="20.83203125" customWidth="1"/>
    <col min="9" max="9" width="20.6640625" customWidth="1"/>
  </cols>
  <sheetData>
    <row r="1" spans="1:9" ht="78" customHeight="1" x14ac:dyDescent="0.2">
      <c r="A1" s="1" t="s">
        <v>0</v>
      </c>
      <c r="B1" s="118" t="s">
        <v>325</v>
      </c>
      <c r="C1" s="119"/>
      <c r="D1" s="119"/>
      <c r="E1" s="119"/>
      <c r="F1" s="119"/>
      <c r="G1" s="119"/>
      <c r="H1" s="119"/>
      <c r="I1" s="119"/>
    </row>
    <row r="2" spans="1:9" ht="21.75" customHeight="1" x14ac:dyDescent="0.2">
      <c r="A2" s="113" t="s">
        <v>321</v>
      </c>
      <c r="B2" s="113"/>
      <c r="C2" s="113"/>
      <c r="D2" s="113"/>
      <c r="E2" s="113"/>
      <c r="F2" s="113"/>
      <c r="G2" s="113"/>
      <c r="H2" s="113"/>
      <c r="I2" s="113"/>
    </row>
    <row r="3" spans="1:9" ht="15" x14ac:dyDescent="0.2">
      <c r="A3" s="114" t="s">
        <v>158</v>
      </c>
      <c r="B3" s="114"/>
      <c r="C3" s="114"/>
      <c r="D3" s="114"/>
      <c r="E3" s="114"/>
      <c r="F3" s="114"/>
      <c r="G3" s="114"/>
      <c r="H3" s="114"/>
      <c r="I3" s="114"/>
    </row>
    <row r="4" spans="1:9" ht="15" x14ac:dyDescent="0.2">
      <c r="A4" s="2" t="s">
        <v>1</v>
      </c>
      <c r="B4" s="2" t="s">
        <v>2</v>
      </c>
      <c r="C4" s="2" t="s">
        <v>3</v>
      </c>
      <c r="D4" s="2" t="s">
        <v>4</v>
      </c>
      <c r="E4" s="2" t="s">
        <v>5</v>
      </c>
      <c r="F4" s="2" t="s">
        <v>6</v>
      </c>
      <c r="G4" s="2" t="s">
        <v>179</v>
      </c>
      <c r="H4" s="2" t="s">
        <v>247</v>
      </c>
      <c r="I4" s="2" t="s">
        <v>261</v>
      </c>
    </row>
    <row r="5" spans="1:9" ht="15" x14ac:dyDescent="0.2">
      <c r="A5" s="3" t="s">
        <v>7</v>
      </c>
      <c r="B5" s="3" t="s">
        <v>8</v>
      </c>
      <c r="C5" s="3" t="s">
        <v>9</v>
      </c>
      <c r="D5" s="3" t="s">
        <v>10</v>
      </c>
      <c r="E5" s="3" t="s">
        <v>11</v>
      </c>
      <c r="F5" s="3" t="s">
        <v>12</v>
      </c>
      <c r="G5" s="4">
        <v>7</v>
      </c>
      <c r="H5" s="3" t="s">
        <v>13</v>
      </c>
      <c r="I5" s="3" t="s">
        <v>14</v>
      </c>
    </row>
    <row r="6" spans="1:9" ht="28.5" x14ac:dyDescent="0.2">
      <c r="A6" s="5" t="s">
        <v>159</v>
      </c>
      <c r="B6" s="6" t="s">
        <v>86</v>
      </c>
      <c r="C6" s="6"/>
      <c r="D6" s="6"/>
      <c r="E6" s="7"/>
      <c r="F6" s="6"/>
      <c r="G6" s="8">
        <v>94328350</v>
      </c>
      <c r="H6" s="8">
        <v>0</v>
      </c>
      <c r="I6" s="8">
        <v>0</v>
      </c>
    </row>
    <row r="7" spans="1:9" ht="14.25" x14ac:dyDescent="0.2">
      <c r="A7" s="9" t="s">
        <v>62</v>
      </c>
      <c r="B7" s="10" t="s">
        <v>86</v>
      </c>
      <c r="C7" s="10" t="s">
        <v>28</v>
      </c>
      <c r="D7" s="10"/>
      <c r="E7" s="28"/>
      <c r="F7" s="31"/>
      <c r="G7" s="29">
        <v>93513550</v>
      </c>
      <c r="H7" s="29">
        <v>-814800</v>
      </c>
      <c r="I7" s="29">
        <v>-814800</v>
      </c>
    </row>
    <row r="8" spans="1:9" ht="15" x14ac:dyDescent="0.2">
      <c r="A8" s="14" t="s">
        <v>89</v>
      </c>
      <c r="B8" s="15" t="s">
        <v>86</v>
      </c>
      <c r="C8" s="15" t="s">
        <v>28</v>
      </c>
      <c r="D8" s="15" t="s">
        <v>16</v>
      </c>
      <c r="E8" s="16"/>
      <c r="F8" s="15"/>
      <c r="G8" s="13">
        <v>1916000</v>
      </c>
      <c r="H8" s="13">
        <v>0</v>
      </c>
      <c r="I8" s="13">
        <v>0</v>
      </c>
    </row>
    <row r="9" spans="1:9" ht="54.75" customHeight="1" x14ac:dyDescent="0.2">
      <c r="A9" s="102" t="s">
        <v>305</v>
      </c>
      <c r="B9" s="4" t="s">
        <v>86</v>
      </c>
      <c r="C9" s="4" t="s">
        <v>28</v>
      </c>
      <c r="D9" s="4" t="s">
        <v>16</v>
      </c>
      <c r="E9" s="103" t="s">
        <v>306</v>
      </c>
      <c r="F9" s="4"/>
      <c r="G9" s="20">
        <v>1416000</v>
      </c>
      <c r="H9" s="20">
        <v>0</v>
      </c>
      <c r="I9" s="20">
        <v>0</v>
      </c>
    </row>
    <row r="10" spans="1:9" ht="30" x14ac:dyDescent="0.2">
      <c r="A10" s="21" t="s">
        <v>34</v>
      </c>
      <c r="B10" s="4" t="s">
        <v>86</v>
      </c>
      <c r="C10" s="4" t="s">
        <v>28</v>
      </c>
      <c r="D10" s="4" t="s">
        <v>16</v>
      </c>
      <c r="E10" s="103" t="s">
        <v>306</v>
      </c>
      <c r="F10" s="4" t="s">
        <v>71</v>
      </c>
      <c r="G10" s="20">
        <v>1416000</v>
      </c>
      <c r="H10" s="20">
        <v>0</v>
      </c>
      <c r="I10" s="20">
        <v>0</v>
      </c>
    </row>
    <row r="11" spans="1:9" ht="15" x14ac:dyDescent="0.2">
      <c r="A11" s="21" t="s">
        <v>88</v>
      </c>
      <c r="B11" s="4" t="s">
        <v>86</v>
      </c>
      <c r="C11" s="4" t="s">
        <v>28</v>
      </c>
      <c r="D11" s="4" t="s">
        <v>16</v>
      </c>
      <c r="E11" s="103" t="s">
        <v>306</v>
      </c>
      <c r="F11" s="4" t="s">
        <v>107</v>
      </c>
      <c r="G11" s="20">
        <v>1416000</v>
      </c>
      <c r="H11" s="20"/>
      <c r="I11" s="20"/>
    </row>
    <row r="12" spans="1:9" ht="15" x14ac:dyDescent="0.2">
      <c r="A12" s="19" t="s">
        <v>90</v>
      </c>
      <c r="B12" s="4" t="s">
        <v>86</v>
      </c>
      <c r="C12" s="4" t="s">
        <v>28</v>
      </c>
      <c r="D12" s="4" t="s">
        <v>16</v>
      </c>
      <c r="E12" s="12" t="s">
        <v>185</v>
      </c>
      <c r="F12" s="4"/>
      <c r="G12" s="20">
        <v>500000</v>
      </c>
      <c r="H12" s="20">
        <v>0</v>
      </c>
      <c r="I12" s="20">
        <v>0</v>
      </c>
    </row>
    <row r="13" spans="1:9" ht="30" x14ac:dyDescent="0.2">
      <c r="A13" s="21" t="s">
        <v>34</v>
      </c>
      <c r="B13" s="4" t="s">
        <v>86</v>
      </c>
      <c r="C13" s="4" t="s">
        <v>28</v>
      </c>
      <c r="D13" s="4" t="s">
        <v>16</v>
      </c>
      <c r="E13" s="12" t="s">
        <v>185</v>
      </c>
      <c r="F13" s="4">
        <v>600</v>
      </c>
      <c r="G13" s="20">
        <v>500000</v>
      </c>
      <c r="H13" s="20">
        <v>0</v>
      </c>
      <c r="I13" s="20">
        <v>0</v>
      </c>
    </row>
    <row r="14" spans="1:9" ht="15" x14ac:dyDescent="0.2">
      <c r="A14" s="21" t="s">
        <v>35</v>
      </c>
      <c r="B14" s="4" t="s">
        <v>86</v>
      </c>
      <c r="C14" s="4" t="s">
        <v>28</v>
      </c>
      <c r="D14" s="4" t="s">
        <v>16</v>
      </c>
      <c r="E14" s="12" t="s">
        <v>185</v>
      </c>
      <c r="F14" s="4">
        <v>620</v>
      </c>
      <c r="G14" s="20">
        <v>500000</v>
      </c>
      <c r="H14" s="20"/>
      <c r="I14" s="20"/>
    </row>
    <row r="15" spans="1:9" ht="15" x14ac:dyDescent="0.2">
      <c r="A15" s="14" t="s">
        <v>93</v>
      </c>
      <c r="B15" s="15" t="s">
        <v>86</v>
      </c>
      <c r="C15" s="15" t="s">
        <v>28</v>
      </c>
      <c r="D15" s="15" t="s">
        <v>36</v>
      </c>
      <c r="E15" s="16"/>
      <c r="F15" s="34"/>
      <c r="G15" s="13">
        <v>92117350</v>
      </c>
      <c r="H15" s="13">
        <v>0</v>
      </c>
      <c r="I15" s="13">
        <v>0</v>
      </c>
    </row>
    <row r="16" spans="1:9" ht="15" x14ac:dyDescent="0.2">
      <c r="A16" s="19" t="s">
        <v>91</v>
      </c>
      <c r="B16" s="4" t="s">
        <v>86</v>
      </c>
      <c r="C16" s="4" t="s">
        <v>28</v>
      </c>
      <c r="D16" s="4" t="s">
        <v>36</v>
      </c>
      <c r="E16" s="12" t="s">
        <v>186</v>
      </c>
      <c r="F16" s="4"/>
      <c r="G16" s="20">
        <v>5935500</v>
      </c>
      <c r="H16" s="20">
        <v>0</v>
      </c>
      <c r="I16" s="20">
        <v>0</v>
      </c>
    </row>
    <row r="17" spans="1:9" ht="30" x14ac:dyDescent="0.2">
      <c r="A17" s="21" t="s">
        <v>34</v>
      </c>
      <c r="B17" s="4" t="s">
        <v>86</v>
      </c>
      <c r="C17" s="4" t="s">
        <v>28</v>
      </c>
      <c r="D17" s="4" t="s">
        <v>36</v>
      </c>
      <c r="E17" s="12" t="s">
        <v>186</v>
      </c>
      <c r="F17" s="4">
        <v>600</v>
      </c>
      <c r="G17" s="20">
        <v>5935500</v>
      </c>
      <c r="H17" s="20">
        <v>0</v>
      </c>
      <c r="I17" s="20">
        <v>0</v>
      </c>
    </row>
    <row r="18" spans="1:9" ht="15" x14ac:dyDescent="0.2">
      <c r="A18" s="21" t="s">
        <v>94</v>
      </c>
      <c r="B18" s="4" t="s">
        <v>86</v>
      </c>
      <c r="C18" s="4" t="s">
        <v>28</v>
      </c>
      <c r="D18" s="4" t="s">
        <v>36</v>
      </c>
      <c r="E18" s="12" t="s">
        <v>186</v>
      </c>
      <c r="F18" s="4">
        <v>610</v>
      </c>
      <c r="G18" s="20">
        <v>5445000</v>
      </c>
      <c r="H18" s="20"/>
      <c r="I18" s="20"/>
    </row>
    <row r="19" spans="1:9" ht="15" x14ac:dyDescent="0.2">
      <c r="A19" s="21" t="s">
        <v>88</v>
      </c>
      <c r="B19" s="4" t="s">
        <v>86</v>
      </c>
      <c r="C19" s="4" t="s">
        <v>28</v>
      </c>
      <c r="D19" s="4" t="s">
        <v>36</v>
      </c>
      <c r="E19" s="12" t="s">
        <v>186</v>
      </c>
      <c r="F19" s="4">
        <v>620</v>
      </c>
      <c r="G19" s="20">
        <v>490500</v>
      </c>
      <c r="H19" s="20"/>
      <c r="I19" s="20"/>
    </row>
    <row r="20" spans="1:9" ht="15" x14ac:dyDescent="0.2">
      <c r="A20" s="21" t="s">
        <v>322</v>
      </c>
      <c r="B20" s="4" t="s">
        <v>86</v>
      </c>
      <c r="C20" s="4" t="s">
        <v>28</v>
      </c>
      <c r="D20" s="4" t="s">
        <v>36</v>
      </c>
      <c r="E20" s="12" t="s">
        <v>323</v>
      </c>
      <c r="F20" s="4"/>
      <c r="G20" s="20">
        <v>86181850</v>
      </c>
      <c r="H20" s="20">
        <v>0</v>
      </c>
      <c r="I20" s="20">
        <v>0</v>
      </c>
    </row>
    <row r="21" spans="1:9" ht="30" x14ac:dyDescent="0.25">
      <c r="A21" s="33" t="s">
        <v>34</v>
      </c>
      <c r="B21" s="4" t="s">
        <v>86</v>
      </c>
      <c r="C21" s="4" t="s">
        <v>28</v>
      </c>
      <c r="D21" s="4" t="s">
        <v>36</v>
      </c>
      <c r="E21" s="12" t="s">
        <v>323</v>
      </c>
      <c r="F21" s="4" t="s">
        <v>71</v>
      </c>
      <c r="G21" s="20">
        <v>86181850</v>
      </c>
      <c r="H21" s="20">
        <v>0</v>
      </c>
      <c r="I21" s="20">
        <v>0</v>
      </c>
    </row>
    <row r="22" spans="1:9" ht="15" x14ac:dyDescent="0.2">
      <c r="A22" s="21" t="s">
        <v>70</v>
      </c>
      <c r="B22" s="4" t="s">
        <v>86</v>
      </c>
      <c r="C22" s="4" t="s">
        <v>28</v>
      </c>
      <c r="D22" s="4" t="s">
        <v>36</v>
      </c>
      <c r="E22" s="12" t="s">
        <v>323</v>
      </c>
      <c r="F22" s="4" t="s">
        <v>72</v>
      </c>
      <c r="G22" s="20">
        <v>86181850</v>
      </c>
      <c r="H22" s="20"/>
      <c r="I22" s="20"/>
    </row>
    <row r="23" spans="1:9" ht="15" x14ac:dyDescent="0.2">
      <c r="A23" s="19" t="s">
        <v>111</v>
      </c>
      <c r="B23" s="4" t="s">
        <v>86</v>
      </c>
      <c r="C23" s="4" t="s">
        <v>28</v>
      </c>
      <c r="D23" s="4" t="s">
        <v>37</v>
      </c>
      <c r="E23" s="12" t="s">
        <v>188</v>
      </c>
      <c r="F23" s="4"/>
      <c r="G23" s="20">
        <v>-152840</v>
      </c>
      <c r="H23" s="20">
        <v>0</v>
      </c>
      <c r="I23" s="20">
        <v>0</v>
      </c>
    </row>
    <row r="24" spans="1:9" ht="30" x14ac:dyDescent="0.2">
      <c r="A24" s="21" t="s">
        <v>34</v>
      </c>
      <c r="B24" s="4" t="s">
        <v>86</v>
      </c>
      <c r="C24" s="4" t="s">
        <v>28</v>
      </c>
      <c r="D24" s="4" t="s">
        <v>37</v>
      </c>
      <c r="E24" s="12" t="s">
        <v>188</v>
      </c>
      <c r="F24" s="4">
        <v>600</v>
      </c>
      <c r="G24" s="20">
        <v>-152840</v>
      </c>
      <c r="H24" s="20">
        <v>0</v>
      </c>
      <c r="I24" s="20">
        <v>0</v>
      </c>
    </row>
    <row r="25" spans="1:9" ht="15" x14ac:dyDescent="0.2">
      <c r="A25" s="21" t="s">
        <v>70</v>
      </c>
      <c r="B25" s="4" t="s">
        <v>86</v>
      </c>
      <c r="C25" s="4" t="s">
        <v>28</v>
      </c>
      <c r="D25" s="4" t="s">
        <v>37</v>
      </c>
      <c r="E25" s="12" t="s">
        <v>188</v>
      </c>
      <c r="F25" s="4">
        <v>610</v>
      </c>
      <c r="G25" s="20">
        <v>-152840</v>
      </c>
      <c r="H25" s="20"/>
      <c r="I25" s="20"/>
    </row>
    <row r="26" spans="1:9" ht="30" x14ac:dyDescent="0.2">
      <c r="A26" s="21" t="s">
        <v>265</v>
      </c>
      <c r="B26" s="4" t="s">
        <v>86</v>
      </c>
      <c r="C26" s="4" t="s">
        <v>28</v>
      </c>
      <c r="D26" s="4" t="s">
        <v>37</v>
      </c>
      <c r="E26" s="12" t="s">
        <v>266</v>
      </c>
      <c r="F26" s="4"/>
      <c r="G26" s="20">
        <v>152840</v>
      </c>
      <c r="H26" s="20">
        <v>0</v>
      </c>
      <c r="I26" s="20">
        <v>0</v>
      </c>
    </row>
    <row r="27" spans="1:9" ht="30" x14ac:dyDescent="0.2">
      <c r="A27" s="21" t="s">
        <v>34</v>
      </c>
      <c r="B27" s="4" t="s">
        <v>86</v>
      </c>
      <c r="C27" s="4" t="s">
        <v>28</v>
      </c>
      <c r="D27" s="4" t="s">
        <v>37</v>
      </c>
      <c r="E27" s="12" t="s">
        <v>266</v>
      </c>
      <c r="F27" s="4" t="s">
        <v>71</v>
      </c>
      <c r="G27" s="20">
        <v>152840</v>
      </c>
      <c r="H27" s="20">
        <v>0</v>
      </c>
      <c r="I27" s="20">
        <v>0</v>
      </c>
    </row>
    <row r="28" spans="1:9" ht="15" x14ac:dyDescent="0.2">
      <c r="A28" s="21" t="s">
        <v>64</v>
      </c>
      <c r="B28" s="4" t="s">
        <v>86</v>
      </c>
      <c r="C28" s="4" t="s">
        <v>28</v>
      </c>
      <c r="D28" s="4" t="s">
        <v>37</v>
      </c>
      <c r="E28" s="12" t="s">
        <v>266</v>
      </c>
      <c r="F28" s="4" t="s">
        <v>72</v>
      </c>
      <c r="G28" s="20">
        <v>152840</v>
      </c>
      <c r="H28" s="20"/>
      <c r="I28" s="20"/>
    </row>
    <row r="29" spans="1:9" ht="15" x14ac:dyDescent="0.2">
      <c r="A29" s="14" t="s">
        <v>66</v>
      </c>
      <c r="B29" s="15" t="s">
        <v>86</v>
      </c>
      <c r="C29" s="15" t="s">
        <v>28</v>
      </c>
      <c r="D29" s="15" t="s">
        <v>39</v>
      </c>
      <c r="E29" s="16"/>
      <c r="F29" s="15"/>
      <c r="G29" s="13">
        <v>-519800</v>
      </c>
      <c r="H29" s="13">
        <v>-814800</v>
      </c>
      <c r="I29" s="13">
        <v>-814800</v>
      </c>
    </row>
    <row r="30" spans="1:9" ht="90" x14ac:dyDescent="0.2">
      <c r="A30" s="32" t="s">
        <v>142</v>
      </c>
      <c r="B30" s="4" t="s">
        <v>86</v>
      </c>
      <c r="C30" s="4" t="s">
        <v>28</v>
      </c>
      <c r="D30" s="4" t="s">
        <v>39</v>
      </c>
      <c r="E30" s="12" t="s">
        <v>184</v>
      </c>
      <c r="F30" s="24"/>
      <c r="G30" s="20">
        <v>-814800</v>
      </c>
      <c r="H30" s="20">
        <v>-814800</v>
      </c>
      <c r="I30" s="20">
        <v>-814800</v>
      </c>
    </row>
    <row r="31" spans="1:9" ht="15" x14ac:dyDescent="0.2">
      <c r="A31" s="25" t="s">
        <v>31</v>
      </c>
      <c r="B31" s="24" t="s">
        <v>86</v>
      </c>
      <c r="C31" s="24" t="s">
        <v>28</v>
      </c>
      <c r="D31" s="24" t="s">
        <v>39</v>
      </c>
      <c r="E31" s="12" t="s">
        <v>184</v>
      </c>
      <c r="F31" s="24">
        <v>300</v>
      </c>
      <c r="G31" s="20">
        <v>-814800</v>
      </c>
      <c r="H31" s="20">
        <v>-814800</v>
      </c>
      <c r="I31" s="20">
        <v>-814800</v>
      </c>
    </row>
    <row r="32" spans="1:9" ht="15" x14ac:dyDescent="0.2">
      <c r="A32" s="25" t="s">
        <v>98</v>
      </c>
      <c r="B32" s="24" t="s">
        <v>86</v>
      </c>
      <c r="C32" s="24" t="s">
        <v>28</v>
      </c>
      <c r="D32" s="24" t="s">
        <v>39</v>
      </c>
      <c r="E32" s="12" t="s">
        <v>184</v>
      </c>
      <c r="F32" s="24" t="s">
        <v>139</v>
      </c>
      <c r="G32" s="20">
        <v>-814800</v>
      </c>
      <c r="H32" s="20">
        <v>-814800</v>
      </c>
      <c r="I32" s="20">
        <v>-814800</v>
      </c>
    </row>
    <row r="33" spans="1:9" ht="15" x14ac:dyDescent="0.2">
      <c r="A33" s="21" t="s">
        <v>155</v>
      </c>
      <c r="B33" s="4" t="s">
        <v>86</v>
      </c>
      <c r="C33" s="4" t="s">
        <v>28</v>
      </c>
      <c r="D33" s="4" t="s">
        <v>39</v>
      </c>
      <c r="E33" s="12" t="s">
        <v>191</v>
      </c>
      <c r="F33" s="4"/>
      <c r="G33" s="20">
        <v>295000</v>
      </c>
      <c r="H33" s="20">
        <v>0</v>
      </c>
      <c r="I33" s="20">
        <v>0</v>
      </c>
    </row>
    <row r="34" spans="1:9" ht="30" x14ac:dyDescent="0.2">
      <c r="A34" s="21" t="s">
        <v>34</v>
      </c>
      <c r="B34" s="4" t="s">
        <v>86</v>
      </c>
      <c r="C34" s="4" t="s">
        <v>28</v>
      </c>
      <c r="D34" s="4" t="s">
        <v>39</v>
      </c>
      <c r="E34" s="12" t="s">
        <v>191</v>
      </c>
      <c r="F34" s="4">
        <v>600</v>
      </c>
      <c r="G34" s="20">
        <v>295000</v>
      </c>
      <c r="H34" s="20">
        <v>0</v>
      </c>
      <c r="I34" s="20">
        <v>0</v>
      </c>
    </row>
    <row r="35" spans="1:9" ht="15" x14ac:dyDescent="0.2">
      <c r="A35" s="21" t="s">
        <v>70</v>
      </c>
      <c r="B35" s="4" t="s">
        <v>86</v>
      </c>
      <c r="C35" s="4" t="s">
        <v>28</v>
      </c>
      <c r="D35" s="4" t="s">
        <v>39</v>
      </c>
      <c r="E35" s="12" t="s">
        <v>191</v>
      </c>
      <c r="F35" s="4">
        <v>610</v>
      </c>
      <c r="G35" s="20">
        <v>210000</v>
      </c>
      <c r="H35" s="20"/>
      <c r="I35" s="20"/>
    </row>
    <row r="36" spans="1:9" ht="15" x14ac:dyDescent="0.2">
      <c r="A36" s="21" t="s">
        <v>88</v>
      </c>
      <c r="B36" s="4" t="s">
        <v>86</v>
      </c>
      <c r="C36" s="4" t="s">
        <v>28</v>
      </c>
      <c r="D36" s="4" t="s">
        <v>39</v>
      </c>
      <c r="E36" s="12" t="s">
        <v>191</v>
      </c>
      <c r="F36" s="4">
        <v>620</v>
      </c>
      <c r="G36" s="20">
        <v>85000</v>
      </c>
      <c r="H36" s="20"/>
      <c r="I36" s="20"/>
    </row>
    <row r="37" spans="1:9" ht="14.25" x14ac:dyDescent="0.2">
      <c r="A37" s="9" t="s">
        <v>74</v>
      </c>
      <c r="B37" s="10" t="s">
        <v>86</v>
      </c>
      <c r="C37" s="10" t="s">
        <v>75</v>
      </c>
      <c r="D37" s="10"/>
      <c r="E37" s="28"/>
      <c r="F37" s="10"/>
      <c r="G37" s="29">
        <v>814800</v>
      </c>
      <c r="H37" s="29">
        <v>814800</v>
      </c>
      <c r="I37" s="29">
        <v>814800</v>
      </c>
    </row>
    <row r="38" spans="1:9" ht="15" x14ac:dyDescent="0.2">
      <c r="A38" s="14" t="s">
        <v>304</v>
      </c>
      <c r="B38" s="15" t="s">
        <v>86</v>
      </c>
      <c r="C38" s="15" t="s">
        <v>75</v>
      </c>
      <c r="D38" s="15" t="s">
        <v>37</v>
      </c>
      <c r="E38" s="16"/>
      <c r="F38" s="15"/>
      <c r="G38" s="13">
        <v>814800</v>
      </c>
      <c r="H38" s="13">
        <v>814800</v>
      </c>
      <c r="I38" s="13">
        <v>814800</v>
      </c>
    </row>
    <row r="39" spans="1:9" ht="90" x14ac:dyDescent="0.2">
      <c r="A39" s="32" t="s">
        <v>142</v>
      </c>
      <c r="B39" s="4" t="s">
        <v>86</v>
      </c>
      <c r="C39" s="4" t="s">
        <v>75</v>
      </c>
      <c r="D39" s="4" t="s">
        <v>37</v>
      </c>
      <c r="E39" s="12" t="s">
        <v>184</v>
      </c>
      <c r="F39" s="4"/>
      <c r="G39" s="20">
        <v>814800</v>
      </c>
      <c r="H39" s="20">
        <v>814800</v>
      </c>
      <c r="I39" s="20">
        <v>814800</v>
      </c>
    </row>
    <row r="40" spans="1:9" ht="15" x14ac:dyDescent="0.2">
      <c r="A40" s="25" t="s">
        <v>31</v>
      </c>
      <c r="B40" s="24" t="s">
        <v>86</v>
      </c>
      <c r="C40" s="4" t="s">
        <v>75</v>
      </c>
      <c r="D40" s="4" t="s">
        <v>37</v>
      </c>
      <c r="E40" s="12" t="s">
        <v>184</v>
      </c>
      <c r="F40" s="24">
        <v>300</v>
      </c>
      <c r="G40" s="20">
        <v>814800</v>
      </c>
      <c r="H40" s="20">
        <v>814800</v>
      </c>
      <c r="I40" s="20">
        <v>814800</v>
      </c>
    </row>
    <row r="41" spans="1:9" ht="15" x14ac:dyDescent="0.2">
      <c r="A41" s="25" t="s">
        <v>98</v>
      </c>
      <c r="B41" s="24" t="s">
        <v>86</v>
      </c>
      <c r="C41" s="4" t="s">
        <v>75</v>
      </c>
      <c r="D41" s="4" t="s">
        <v>37</v>
      </c>
      <c r="E41" s="12" t="s">
        <v>184</v>
      </c>
      <c r="F41" s="24" t="s">
        <v>139</v>
      </c>
      <c r="G41" s="20">
        <v>814800</v>
      </c>
      <c r="H41" s="20">
        <v>814800</v>
      </c>
      <c r="I41" s="20">
        <v>814800</v>
      </c>
    </row>
    <row r="42" spans="1:9" ht="42.75" x14ac:dyDescent="0.2">
      <c r="A42" s="5" t="s">
        <v>161</v>
      </c>
      <c r="B42" s="6" t="s">
        <v>162</v>
      </c>
      <c r="C42" s="6"/>
      <c r="D42" s="6"/>
      <c r="E42" s="7"/>
      <c r="F42" s="6"/>
      <c r="G42" s="8">
        <v>486349.19</v>
      </c>
      <c r="H42" s="8">
        <v>0</v>
      </c>
      <c r="I42" s="8">
        <v>0</v>
      </c>
    </row>
    <row r="43" spans="1:9" ht="14.25" x14ac:dyDescent="0.2">
      <c r="A43" s="9" t="s">
        <v>15</v>
      </c>
      <c r="B43" s="10" t="s">
        <v>162</v>
      </c>
      <c r="C43" s="10" t="s">
        <v>16</v>
      </c>
      <c r="D43" s="10"/>
      <c r="E43" s="28"/>
      <c r="F43" s="10"/>
      <c r="G43" s="29">
        <v>54849.19</v>
      </c>
      <c r="H43" s="29">
        <v>0</v>
      </c>
      <c r="I43" s="29">
        <v>0</v>
      </c>
    </row>
    <row r="44" spans="1:9" ht="15" x14ac:dyDescent="0.2">
      <c r="A44" s="14" t="s">
        <v>29</v>
      </c>
      <c r="B44" s="15" t="s">
        <v>162</v>
      </c>
      <c r="C44" s="15" t="s">
        <v>16</v>
      </c>
      <c r="D44" s="15" t="s">
        <v>30</v>
      </c>
      <c r="E44" s="16"/>
      <c r="F44" s="15"/>
      <c r="G44" s="13">
        <v>54849.19</v>
      </c>
      <c r="H44" s="13">
        <v>0</v>
      </c>
      <c r="I44" s="13">
        <v>0</v>
      </c>
    </row>
    <row r="45" spans="1:9" ht="30" x14ac:dyDescent="0.2">
      <c r="A45" s="37" t="s">
        <v>104</v>
      </c>
      <c r="B45" s="4" t="s">
        <v>162</v>
      </c>
      <c r="C45" s="4" t="s">
        <v>16</v>
      </c>
      <c r="D45" s="4" t="s">
        <v>30</v>
      </c>
      <c r="E45" s="4" t="s">
        <v>199</v>
      </c>
      <c r="F45" s="4"/>
      <c r="G45" s="20">
        <v>54849.19</v>
      </c>
      <c r="H45" s="20">
        <v>0</v>
      </c>
      <c r="I45" s="20">
        <v>0</v>
      </c>
    </row>
    <row r="46" spans="1:9" ht="30" x14ac:dyDescent="0.2">
      <c r="A46" s="36" t="s">
        <v>24</v>
      </c>
      <c r="B46" s="4" t="s">
        <v>162</v>
      </c>
      <c r="C46" s="4" t="s">
        <v>16</v>
      </c>
      <c r="D46" s="4" t="s">
        <v>30</v>
      </c>
      <c r="E46" s="4" t="s">
        <v>199</v>
      </c>
      <c r="F46" s="4">
        <v>200</v>
      </c>
      <c r="G46" s="20">
        <v>53931.25</v>
      </c>
      <c r="H46" s="20">
        <v>0</v>
      </c>
      <c r="I46" s="20">
        <v>0</v>
      </c>
    </row>
    <row r="47" spans="1:9" ht="30" x14ac:dyDescent="0.2">
      <c r="A47" s="36" t="s">
        <v>25</v>
      </c>
      <c r="B47" s="4" t="s">
        <v>162</v>
      </c>
      <c r="C47" s="4" t="s">
        <v>16</v>
      </c>
      <c r="D47" s="4" t="s">
        <v>30</v>
      </c>
      <c r="E47" s="4" t="s">
        <v>199</v>
      </c>
      <c r="F47" s="4">
        <v>240</v>
      </c>
      <c r="G47" s="20">
        <v>53931.25</v>
      </c>
      <c r="H47" s="20"/>
      <c r="I47" s="20"/>
    </row>
    <row r="48" spans="1:9" ht="15" x14ac:dyDescent="0.2">
      <c r="A48" s="21" t="s">
        <v>26</v>
      </c>
      <c r="B48" s="4" t="s">
        <v>162</v>
      </c>
      <c r="C48" s="4" t="s">
        <v>16</v>
      </c>
      <c r="D48" s="4" t="s">
        <v>30</v>
      </c>
      <c r="E48" s="4" t="s">
        <v>199</v>
      </c>
      <c r="F48" s="4">
        <v>800</v>
      </c>
      <c r="G48" s="20">
        <v>917.94</v>
      </c>
      <c r="H48" s="20">
        <v>0</v>
      </c>
      <c r="I48" s="20">
        <v>0</v>
      </c>
    </row>
    <row r="49" spans="1:9" ht="15" x14ac:dyDescent="0.2">
      <c r="A49" s="21" t="s">
        <v>307</v>
      </c>
      <c r="B49" s="4" t="s">
        <v>162</v>
      </c>
      <c r="C49" s="4" t="s">
        <v>16</v>
      </c>
      <c r="D49" s="4" t="s">
        <v>30</v>
      </c>
      <c r="E49" s="4" t="s">
        <v>199</v>
      </c>
      <c r="F49" s="4" t="s">
        <v>308</v>
      </c>
      <c r="G49" s="20">
        <v>917.94</v>
      </c>
      <c r="H49" s="20"/>
      <c r="I49" s="20"/>
    </row>
    <row r="50" spans="1:9" ht="15" x14ac:dyDescent="0.2">
      <c r="A50" s="9" t="s">
        <v>41</v>
      </c>
      <c r="B50" s="10" t="s">
        <v>162</v>
      </c>
      <c r="C50" s="28" t="s">
        <v>18</v>
      </c>
      <c r="D50" s="4"/>
      <c r="E50" s="4"/>
      <c r="F50" s="4"/>
      <c r="G50" s="29">
        <v>111500</v>
      </c>
      <c r="H50" s="29">
        <v>0</v>
      </c>
      <c r="I50" s="29">
        <v>0</v>
      </c>
    </row>
    <row r="51" spans="1:9" ht="15" x14ac:dyDescent="0.2">
      <c r="A51" s="38" t="s">
        <v>132</v>
      </c>
      <c r="B51" s="39" t="s">
        <v>162</v>
      </c>
      <c r="C51" s="40" t="s">
        <v>18</v>
      </c>
      <c r="D51" s="40" t="s">
        <v>59</v>
      </c>
      <c r="E51" s="41"/>
      <c r="F51" s="41"/>
      <c r="G51" s="13">
        <v>111500</v>
      </c>
      <c r="H51" s="13">
        <v>0</v>
      </c>
      <c r="I51" s="13">
        <v>0</v>
      </c>
    </row>
    <row r="52" spans="1:9" ht="30" x14ac:dyDescent="0.2">
      <c r="A52" s="42" t="s">
        <v>133</v>
      </c>
      <c r="B52" s="43" t="s">
        <v>162</v>
      </c>
      <c r="C52" s="44" t="s">
        <v>18</v>
      </c>
      <c r="D52" s="44" t="s">
        <v>59</v>
      </c>
      <c r="E52" s="45" t="s">
        <v>200</v>
      </c>
      <c r="F52" s="45"/>
      <c r="G52" s="20">
        <v>111500</v>
      </c>
      <c r="H52" s="20">
        <v>0</v>
      </c>
      <c r="I52" s="20">
        <v>0</v>
      </c>
    </row>
    <row r="53" spans="1:9" ht="30" x14ac:dyDescent="0.2">
      <c r="A53" s="42" t="s">
        <v>24</v>
      </c>
      <c r="B53" s="43" t="s">
        <v>162</v>
      </c>
      <c r="C53" s="44" t="s">
        <v>18</v>
      </c>
      <c r="D53" s="44" t="s">
        <v>59</v>
      </c>
      <c r="E53" s="45" t="s">
        <v>200</v>
      </c>
      <c r="F53" s="45">
        <v>200</v>
      </c>
      <c r="G53" s="20">
        <v>111500</v>
      </c>
      <c r="H53" s="20">
        <v>0</v>
      </c>
      <c r="I53" s="20">
        <v>0</v>
      </c>
    </row>
    <row r="54" spans="1:9" ht="30" x14ac:dyDescent="0.2">
      <c r="A54" s="42" t="s">
        <v>134</v>
      </c>
      <c r="B54" s="43" t="s">
        <v>162</v>
      </c>
      <c r="C54" s="44" t="s">
        <v>18</v>
      </c>
      <c r="D54" s="44" t="s">
        <v>59</v>
      </c>
      <c r="E54" s="45" t="s">
        <v>200</v>
      </c>
      <c r="F54" s="45">
        <v>240</v>
      </c>
      <c r="G54" s="20">
        <v>111500</v>
      </c>
      <c r="H54" s="20"/>
      <c r="I54" s="20"/>
    </row>
    <row r="55" spans="1:9" ht="14.25" x14ac:dyDescent="0.2">
      <c r="A55" s="9" t="s">
        <v>53</v>
      </c>
      <c r="B55" s="10" t="s">
        <v>162</v>
      </c>
      <c r="C55" s="10" t="s">
        <v>43</v>
      </c>
      <c r="D55" s="10"/>
      <c r="E55" s="10"/>
      <c r="F55" s="10"/>
      <c r="G55" s="29">
        <v>320000</v>
      </c>
      <c r="H55" s="29">
        <v>0</v>
      </c>
      <c r="I55" s="29">
        <v>0</v>
      </c>
    </row>
    <row r="56" spans="1:9" ht="15" x14ac:dyDescent="0.2">
      <c r="A56" s="14" t="s">
        <v>54</v>
      </c>
      <c r="B56" s="15" t="s">
        <v>162</v>
      </c>
      <c r="C56" s="15" t="s">
        <v>43</v>
      </c>
      <c r="D56" s="15" t="s">
        <v>16</v>
      </c>
      <c r="E56" s="15"/>
      <c r="F56" s="15"/>
      <c r="G56" s="13">
        <v>320000</v>
      </c>
      <c r="H56" s="13">
        <v>0</v>
      </c>
      <c r="I56" s="13">
        <v>0</v>
      </c>
    </row>
    <row r="57" spans="1:9" ht="15" x14ac:dyDescent="0.2">
      <c r="A57" s="21" t="s">
        <v>309</v>
      </c>
      <c r="B57" s="4" t="s">
        <v>162</v>
      </c>
      <c r="C57" s="4" t="s">
        <v>43</v>
      </c>
      <c r="D57" s="4" t="s">
        <v>16</v>
      </c>
      <c r="E57" s="12" t="s">
        <v>310</v>
      </c>
      <c r="F57" s="4"/>
      <c r="G57" s="20">
        <v>320000</v>
      </c>
      <c r="H57" s="20">
        <v>0</v>
      </c>
      <c r="I57" s="20">
        <v>0</v>
      </c>
    </row>
    <row r="58" spans="1:9" ht="30" x14ac:dyDescent="0.2">
      <c r="A58" s="21" t="s">
        <v>24</v>
      </c>
      <c r="B58" s="4" t="s">
        <v>162</v>
      </c>
      <c r="C58" s="4" t="s">
        <v>43</v>
      </c>
      <c r="D58" s="4" t="s">
        <v>16</v>
      </c>
      <c r="E58" s="12" t="s">
        <v>310</v>
      </c>
      <c r="F58" s="4" t="s">
        <v>44</v>
      </c>
      <c r="G58" s="20">
        <v>320000</v>
      </c>
      <c r="H58" s="20">
        <v>0</v>
      </c>
      <c r="I58" s="20">
        <v>0</v>
      </c>
    </row>
    <row r="59" spans="1:9" ht="30" x14ac:dyDescent="0.2">
      <c r="A59" s="21" t="s">
        <v>25</v>
      </c>
      <c r="B59" s="4" t="s">
        <v>162</v>
      </c>
      <c r="C59" s="4" t="s">
        <v>43</v>
      </c>
      <c r="D59" s="4" t="s">
        <v>16</v>
      </c>
      <c r="E59" s="12" t="s">
        <v>310</v>
      </c>
      <c r="F59" s="4" t="s">
        <v>45</v>
      </c>
      <c r="G59" s="20">
        <v>320000</v>
      </c>
      <c r="H59" s="20"/>
      <c r="I59" s="20"/>
    </row>
    <row r="60" spans="1:9" ht="28.5" x14ac:dyDescent="0.2">
      <c r="A60" s="86" t="s">
        <v>163</v>
      </c>
      <c r="B60" s="6" t="s">
        <v>164</v>
      </c>
      <c r="C60" s="87" t="s">
        <v>0</v>
      </c>
      <c r="D60" s="87" t="s">
        <v>0</v>
      </c>
      <c r="E60" s="88" t="s">
        <v>0</v>
      </c>
      <c r="F60" s="89" t="s">
        <v>0</v>
      </c>
      <c r="G60" s="8">
        <v>68146024.879999995</v>
      </c>
      <c r="H60" s="8">
        <v>1318900</v>
      </c>
      <c r="I60" s="8">
        <v>1239700</v>
      </c>
    </row>
    <row r="61" spans="1:9" ht="15" x14ac:dyDescent="0.2">
      <c r="A61" s="9" t="s">
        <v>15</v>
      </c>
      <c r="B61" s="6" t="s">
        <v>164</v>
      </c>
      <c r="C61" s="11" t="s">
        <v>16</v>
      </c>
      <c r="D61" s="49" t="s">
        <v>0</v>
      </c>
      <c r="E61" s="50" t="s">
        <v>0</v>
      </c>
      <c r="F61" s="34" t="s">
        <v>0</v>
      </c>
      <c r="G61" s="29">
        <v>453553</v>
      </c>
      <c r="H61" s="29">
        <v>0</v>
      </c>
      <c r="I61" s="29">
        <v>0</v>
      </c>
    </row>
    <row r="62" spans="1:9" ht="45" x14ac:dyDescent="0.2">
      <c r="A62" s="14" t="s">
        <v>248</v>
      </c>
      <c r="B62" s="51" t="s">
        <v>164</v>
      </c>
      <c r="C62" s="15" t="s">
        <v>16</v>
      </c>
      <c r="D62" s="15" t="s">
        <v>18</v>
      </c>
      <c r="E62" s="52"/>
      <c r="F62" s="34"/>
      <c r="G62" s="13">
        <v>340299</v>
      </c>
      <c r="H62" s="13">
        <v>0</v>
      </c>
      <c r="I62" s="13">
        <v>0</v>
      </c>
    </row>
    <row r="63" spans="1:9" ht="30" x14ac:dyDescent="0.2">
      <c r="A63" s="19" t="s">
        <v>101</v>
      </c>
      <c r="B63" s="4" t="s">
        <v>164</v>
      </c>
      <c r="C63" s="4" t="s">
        <v>16</v>
      </c>
      <c r="D63" s="4" t="s">
        <v>18</v>
      </c>
      <c r="E63" s="4" t="s">
        <v>209</v>
      </c>
      <c r="F63" s="35"/>
      <c r="G63" s="20">
        <v>15500</v>
      </c>
      <c r="H63" s="20">
        <v>0</v>
      </c>
      <c r="I63" s="20">
        <v>0</v>
      </c>
    </row>
    <row r="64" spans="1:9" ht="60" x14ac:dyDescent="0.2">
      <c r="A64" s="32" t="s">
        <v>19</v>
      </c>
      <c r="B64" s="4" t="s">
        <v>164</v>
      </c>
      <c r="C64" s="4" t="s">
        <v>16</v>
      </c>
      <c r="D64" s="4" t="s">
        <v>18</v>
      </c>
      <c r="E64" s="4" t="s">
        <v>209</v>
      </c>
      <c r="F64" s="4">
        <v>100</v>
      </c>
      <c r="G64" s="20">
        <v>15500</v>
      </c>
      <c r="H64" s="20">
        <v>0</v>
      </c>
      <c r="I64" s="20">
        <v>0</v>
      </c>
    </row>
    <row r="65" spans="1:9" ht="30" x14ac:dyDescent="0.2">
      <c r="A65" s="32" t="s">
        <v>20</v>
      </c>
      <c r="B65" s="4" t="s">
        <v>164</v>
      </c>
      <c r="C65" s="4" t="s">
        <v>16</v>
      </c>
      <c r="D65" s="4" t="s">
        <v>18</v>
      </c>
      <c r="E65" s="4" t="s">
        <v>209</v>
      </c>
      <c r="F65" s="4">
        <v>120</v>
      </c>
      <c r="G65" s="20">
        <v>15500</v>
      </c>
      <c r="H65" s="20"/>
      <c r="I65" s="20"/>
    </row>
    <row r="66" spans="1:9" ht="30" x14ac:dyDescent="0.2">
      <c r="A66" s="19" t="s">
        <v>21</v>
      </c>
      <c r="B66" s="4" t="s">
        <v>164</v>
      </c>
      <c r="C66" s="4" t="s">
        <v>16</v>
      </c>
      <c r="D66" s="4" t="s">
        <v>18</v>
      </c>
      <c r="E66" s="4" t="s">
        <v>210</v>
      </c>
      <c r="F66" s="4"/>
      <c r="G66" s="20">
        <v>324799</v>
      </c>
      <c r="H66" s="20">
        <v>0</v>
      </c>
      <c r="I66" s="20">
        <v>0</v>
      </c>
    </row>
    <row r="67" spans="1:9" ht="60" x14ac:dyDescent="0.2">
      <c r="A67" s="32" t="s">
        <v>19</v>
      </c>
      <c r="B67" s="4" t="s">
        <v>164</v>
      </c>
      <c r="C67" s="4" t="s">
        <v>16</v>
      </c>
      <c r="D67" s="4" t="s">
        <v>18</v>
      </c>
      <c r="E67" s="4" t="s">
        <v>210</v>
      </c>
      <c r="F67" s="4" t="s">
        <v>22</v>
      </c>
      <c r="G67" s="20">
        <v>178080</v>
      </c>
      <c r="H67" s="20">
        <v>0</v>
      </c>
      <c r="I67" s="20">
        <v>0</v>
      </c>
    </row>
    <row r="68" spans="1:9" ht="30" x14ac:dyDescent="0.2">
      <c r="A68" s="32" t="s">
        <v>20</v>
      </c>
      <c r="B68" s="4" t="s">
        <v>164</v>
      </c>
      <c r="C68" s="4" t="s">
        <v>16</v>
      </c>
      <c r="D68" s="4" t="s">
        <v>18</v>
      </c>
      <c r="E68" s="4" t="s">
        <v>210</v>
      </c>
      <c r="F68" s="4" t="s">
        <v>23</v>
      </c>
      <c r="G68" s="20">
        <v>178080</v>
      </c>
      <c r="H68" s="20"/>
      <c r="I68" s="20"/>
    </row>
    <row r="69" spans="1:9" ht="30" x14ac:dyDescent="0.2">
      <c r="A69" s="32" t="s">
        <v>24</v>
      </c>
      <c r="B69" s="4" t="s">
        <v>164</v>
      </c>
      <c r="C69" s="4" t="s">
        <v>16</v>
      </c>
      <c r="D69" s="4" t="s">
        <v>18</v>
      </c>
      <c r="E69" s="4" t="s">
        <v>210</v>
      </c>
      <c r="F69" s="4">
        <v>200</v>
      </c>
      <c r="G69" s="20">
        <v>146719</v>
      </c>
      <c r="H69" s="20">
        <v>0</v>
      </c>
      <c r="I69" s="20">
        <v>0</v>
      </c>
    </row>
    <row r="70" spans="1:9" ht="30" x14ac:dyDescent="0.2">
      <c r="A70" s="32" t="s">
        <v>25</v>
      </c>
      <c r="B70" s="4" t="s">
        <v>164</v>
      </c>
      <c r="C70" s="4" t="s">
        <v>16</v>
      </c>
      <c r="D70" s="4" t="s">
        <v>18</v>
      </c>
      <c r="E70" s="4" t="s">
        <v>210</v>
      </c>
      <c r="F70" s="4">
        <v>240</v>
      </c>
      <c r="G70" s="20">
        <v>146719</v>
      </c>
      <c r="H70" s="20"/>
      <c r="I70" s="20"/>
    </row>
    <row r="71" spans="1:9" ht="15" x14ac:dyDescent="0.2">
      <c r="A71" s="14" t="s">
        <v>29</v>
      </c>
      <c r="B71" s="15" t="s">
        <v>164</v>
      </c>
      <c r="C71" s="15" t="s">
        <v>16</v>
      </c>
      <c r="D71" s="15" t="s">
        <v>30</v>
      </c>
      <c r="E71" s="15"/>
      <c r="F71" s="15"/>
      <c r="G71" s="13">
        <v>113254</v>
      </c>
      <c r="H71" s="13">
        <v>0</v>
      </c>
      <c r="I71" s="13">
        <v>0</v>
      </c>
    </row>
    <row r="72" spans="1:9" ht="30" x14ac:dyDescent="0.2">
      <c r="A72" s="37" t="s">
        <v>104</v>
      </c>
      <c r="B72" s="4" t="s">
        <v>164</v>
      </c>
      <c r="C72" s="4" t="s">
        <v>16</v>
      </c>
      <c r="D72" s="4" t="s">
        <v>30</v>
      </c>
      <c r="E72" s="4" t="s">
        <v>199</v>
      </c>
      <c r="F72" s="4"/>
      <c r="G72" s="20">
        <v>100754</v>
      </c>
      <c r="H72" s="20">
        <v>0</v>
      </c>
      <c r="I72" s="20">
        <v>0</v>
      </c>
    </row>
    <row r="73" spans="1:9" ht="30" x14ac:dyDescent="0.2">
      <c r="A73" s="36" t="s">
        <v>24</v>
      </c>
      <c r="B73" s="4" t="s">
        <v>164</v>
      </c>
      <c r="C73" s="4" t="s">
        <v>16</v>
      </c>
      <c r="D73" s="4" t="s">
        <v>30</v>
      </c>
      <c r="E73" s="4" t="s">
        <v>199</v>
      </c>
      <c r="F73" s="4">
        <v>200</v>
      </c>
      <c r="G73" s="20">
        <v>100754</v>
      </c>
      <c r="H73" s="20">
        <v>0</v>
      </c>
      <c r="I73" s="20">
        <v>0</v>
      </c>
    </row>
    <row r="74" spans="1:9" ht="30" x14ac:dyDescent="0.2">
      <c r="A74" s="36" t="s">
        <v>25</v>
      </c>
      <c r="B74" s="4" t="s">
        <v>164</v>
      </c>
      <c r="C74" s="4" t="s">
        <v>16</v>
      </c>
      <c r="D74" s="4" t="s">
        <v>30</v>
      </c>
      <c r="E74" s="4" t="s">
        <v>199</v>
      </c>
      <c r="F74" s="4">
        <v>240</v>
      </c>
      <c r="G74" s="20">
        <v>100754</v>
      </c>
      <c r="H74" s="20"/>
      <c r="I74" s="20"/>
    </row>
    <row r="75" spans="1:9" ht="30" x14ac:dyDescent="0.2">
      <c r="A75" s="106" t="s">
        <v>311</v>
      </c>
      <c r="B75" s="4" t="s">
        <v>164</v>
      </c>
      <c r="C75" s="4" t="s">
        <v>16</v>
      </c>
      <c r="D75" s="4" t="s">
        <v>30</v>
      </c>
      <c r="E75" s="4" t="s">
        <v>312</v>
      </c>
      <c r="F75" s="4"/>
      <c r="G75" s="20">
        <v>12500</v>
      </c>
      <c r="H75" s="20">
        <v>0</v>
      </c>
      <c r="I75" s="20">
        <v>0</v>
      </c>
    </row>
    <row r="76" spans="1:9" ht="15" x14ac:dyDescent="0.2">
      <c r="A76" s="21" t="s">
        <v>26</v>
      </c>
      <c r="B76" s="4" t="s">
        <v>164</v>
      </c>
      <c r="C76" s="4" t="s">
        <v>16</v>
      </c>
      <c r="D76" s="4" t="s">
        <v>30</v>
      </c>
      <c r="E76" s="4" t="s">
        <v>312</v>
      </c>
      <c r="F76" s="4" t="s">
        <v>60</v>
      </c>
      <c r="G76" s="20">
        <v>12500</v>
      </c>
      <c r="H76" s="20">
        <v>0</v>
      </c>
      <c r="I76" s="20">
        <v>0</v>
      </c>
    </row>
    <row r="77" spans="1:9" ht="15" x14ac:dyDescent="0.2">
      <c r="A77" s="21" t="s">
        <v>307</v>
      </c>
      <c r="B77" s="4" t="s">
        <v>164</v>
      </c>
      <c r="C77" s="4" t="s">
        <v>16</v>
      </c>
      <c r="D77" s="4" t="s">
        <v>30</v>
      </c>
      <c r="E77" s="4" t="s">
        <v>312</v>
      </c>
      <c r="F77" s="4" t="s">
        <v>308</v>
      </c>
      <c r="G77" s="20">
        <v>12500</v>
      </c>
      <c r="H77" s="20"/>
      <c r="I77" s="20"/>
    </row>
    <row r="78" spans="1:9" ht="28.5" x14ac:dyDescent="0.2">
      <c r="A78" s="9" t="s">
        <v>38</v>
      </c>
      <c r="B78" s="10" t="s">
        <v>164</v>
      </c>
      <c r="C78" s="10" t="s">
        <v>37</v>
      </c>
      <c r="D78" s="10"/>
      <c r="E78" s="10"/>
      <c r="F78" s="10"/>
      <c r="G78" s="29">
        <v>125450</v>
      </c>
      <c r="H78" s="29">
        <v>0</v>
      </c>
      <c r="I78" s="29">
        <v>0</v>
      </c>
    </row>
    <row r="79" spans="1:9" ht="30" x14ac:dyDescent="0.2">
      <c r="A79" s="59" t="s">
        <v>152</v>
      </c>
      <c r="B79" s="15" t="s">
        <v>164</v>
      </c>
      <c r="C79" s="15" t="s">
        <v>37</v>
      </c>
      <c r="D79" s="15" t="s">
        <v>75</v>
      </c>
      <c r="E79" s="15"/>
      <c r="F79" s="15"/>
      <c r="G79" s="13">
        <v>125450</v>
      </c>
      <c r="H79" s="13">
        <v>0</v>
      </c>
      <c r="I79" s="13">
        <v>0</v>
      </c>
    </row>
    <row r="80" spans="1:9" ht="15" x14ac:dyDescent="0.2">
      <c r="A80" s="19" t="s">
        <v>108</v>
      </c>
      <c r="B80" s="4" t="s">
        <v>164</v>
      </c>
      <c r="C80" s="4" t="s">
        <v>37</v>
      </c>
      <c r="D80" s="4" t="s">
        <v>75</v>
      </c>
      <c r="E80" s="4" t="s">
        <v>217</v>
      </c>
      <c r="F80" s="4"/>
      <c r="G80" s="20">
        <v>125450</v>
      </c>
      <c r="H80" s="20">
        <v>0</v>
      </c>
      <c r="I80" s="20">
        <v>0</v>
      </c>
    </row>
    <row r="81" spans="1:9" ht="30" x14ac:dyDescent="0.2">
      <c r="A81" s="25" t="s">
        <v>24</v>
      </c>
      <c r="B81" s="4" t="s">
        <v>164</v>
      </c>
      <c r="C81" s="24" t="s">
        <v>37</v>
      </c>
      <c r="D81" s="4" t="s">
        <v>75</v>
      </c>
      <c r="E81" s="4" t="s">
        <v>217</v>
      </c>
      <c r="F81" s="24">
        <v>200</v>
      </c>
      <c r="G81" s="20">
        <v>125450</v>
      </c>
      <c r="H81" s="20">
        <v>0</v>
      </c>
      <c r="I81" s="20">
        <v>0</v>
      </c>
    </row>
    <row r="82" spans="1:9" ht="30" x14ac:dyDescent="0.2">
      <c r="A82" s="25" t="s">
        <v>25</v>
      </c>
      <c r="B82" s="4" t="s">
        <v>164</v>
      </c>
      <c r="C82" s="24" t="s">
        <v>37</v>
      </c>
      <c r="D82" s="4" t="s">
        <v>75</v>
      </c>
      <c r="E82" s="4" t="s">
        <v>217</v>
      </c>
      <c r="F82" s="24">
        <v>240</v>
      </c>
      <c r="G82" s="20">
        <v>125450</v>
      </c>
      <c r="H82" s="20"/>
      <c r="I82" s="20"/>
    </row>
    <row r="83" spans="1:9" ht="15" x14ac:dyDescent="0.2">
      <c r="A83" s="9" t="s">
        <v>41</v>
      </c>
      <c r="B83" s="10" t="s">
        <v>164</v>
      </c>
      <c r="C83" s="28" t="s">
        <v>18</v>
      </c>
      <c r="D83" s="4"/>
      <c r="E83" s="4"/>
      <c r="F83" s="4"/>
      <c r="G83" s="29">
        <v>3422241.83</v>
      </c>
      <c r="H83" s="29">
        <v>0</v>
      </c>
      <c r="I83" s="29">
        <v>0</v>
      </c>
    </row>
    <row r="84" spans="1:9" ht="15" x14ac:dyDescent="0.2">
      <c r="A84" s="14" t="s">
        <v>48</v>
      </c>
      <c r="B84" s="15" t="s">
        <v>164</v>
      </c>
      <c r="C84" s="15" t="s">
        <v>18</v>
      </c>
      <c r="D84" s="15" t="s">
        <v>39</v>
      </c>
      <c r="E84" s="15"/>
      <c r="F84" s="15"/>
      <c r="G84" s="13">
        <v>3422241.83</v>
      </c>
      <c r="H84" s="13">
        <v>0</v>
      </c>
      <c r="I84" s="13">
        <v>0</v>
      </c>
    </row>
    <row r="85" spans="1:9" ht="30" x14ac:dyDescent="0.2">
      <c r="A85" s="19" t="s">
        <v>278</v>
      </c>
      <c r="B85" s="4" t="s">
        <v>164</v>
      </c>
      <c r="C85" s="4" t="s">
        <v>18</v>
      </c>
      <c r="D85" s="4" t="s">
        <v>39</v>
      </c>
      <c r="E85" s="4" t="s">
        <v>273</v>
      </c>
      <c r="F85" s="4"/>
      <c r="G85" s="20">
        <v>3422241.83</v>
      </c>
      <c r="H85" s="20">
        <v>0</v>
      </c>
      <c r="I85" s="20">
        <v>0</v>
      </c>
    </row>
    <row r="86" spans="1:9" ht="30" x14ac:dyDescent="0.2">
      <c r="A86" s="21" t="s">
        <v>24</v>
      </c>
      <c r="B86" s="4" t="s">
        <v>164</v>
      </c>
      <c r="C86" s="4" t="s">
        <v>18</v>
      </c>
      <c r="D86" s="4" t="s">
        <v>39</v>
      </c>
      <c r="E86" s="4" t="s">
        <v>273</v>
      </c>
      <c r="F86" s="4">
        <v>200</v>
      </c>
      <c r="G86" s="20">
        <v>3422241.83</v>
      </c>
      <c r="H86" s="20">
        <v>0</v>
      </c>
      <c r="I86" s="20">
        <v>0</v>
      </c>
    </row>
    <row r="87" spans="1:9" ht="30" x14ac:dyDescent="0.2">
      <c r="A87" s="21" t="s">
        <v>25</v>
      </c>
      <c r="B87" s="4" t="s">
        <v>164</v>
      </c>
      <c r="C87" s="4" t="s">
        <v>18</v>
      </c>
      <c r="D87" s="4" t="s">
        <v>39</v>
      </c>
      <c r="E87" s="4" t="s">
        <v>273</v>
      </c>
      <c r="F87" s="4">
        <v>240</v>
      </c>
      <c r="G87" s="20">
        <v>3422241.83</v>
      </c>
      <c r="H87" s="20"/>
      <c r="I87" s="20"/>
    </row>
    <row r="88" spans="1:9" ht="14.25" x14ac:dyDescent="0.2">
      <c r="A88" s="9" t="s">
        <v>53</v>
      </c>
      <c r="B88" s="10" t="s">
        <v>164</v>
      </c>
      <c r="C88" s="10" t="s">
        <v>43</v>
      </c>
      <c r="D88" s="10"/>
      <c r="E88" s="10"/>
      <c r="F88" s="10"/>
      <c r="G88" s="29">
        <v>34189751.649999999</v>
      </c>
      <c r="H88" s="29">
        <v>0</v>
      </c>
      <c r="I88" s="29">
        <v>0</v>
      </c>
    </row>
    <row r="89" spans="1:9" ht="15" x14ac:dyDescent="0.2">
      <c r="A89" s="14" t="s">
        <v>55</v>
      </c>
      <c r="B89" s="15" t="s">
        <v>164</v>
      </c>
      <c r="C89" s="15" t="s">
        <v>43</v>
      </c>
      <c r="D89" s="15" t="s">
        <v>36</v>
      </c>
      <c r="E89" s="16"/>
      <c r="F89" s="15"/>
      <c r="G89" s="13">
        <v>24741433.649999999</v>
      </c>
      <c r="H89" s="13">
        <v>0</v>
      </c>
      <c r="I89" s="13">
        <v>0</v>
      </c>
    </row>
    <row r="90" spans="1:9" ht="15" x14ac:dyDescent="0.2">
      <c r="A90" s="21" t="s">
        <v>294</v>
      </c>
      <c r="B90" s="4" t="s">
        <v>164</v>
      </c>
      <c r="C90" s="4" t="s">
        <v>43</v>
      </c>
      <c r="D90" s="4" t="s">
        <v>36</v>
      </c>
      <c r="E90" s="12" t="s">
        <v>295</v>
      </c>
      <c r="F90" s="4"/>
      <c r="G90" s="20">
        <v>6140423.5499999998</v>
      </c>
      <c r="H90" s="20">
        <v>0</v>
      </c>
      <c r="I90" s="20">
        <v>0</v>
      </c>
    </row>
    <row r="91" spans="1:9" ht="30" x14ac:dyDescent="0.2">
      <c r="A91" s="21" t="s">
        <v>170</v>
      </c>
      <c r="B91" s="4" t="s">
        <v>164</v>
      </c>
      <c r="C91" s="4" t="s">
        <v>43</v>
      </c>
      <c r="D91" s="4" t="s">
        <v>36</v>
      </c>
      <c r="E91" s="12" t="s">
        <v>295</v>
      </c>
      <c r="F91" s="4" t="s">
        <v>57</v>
      </c>
      <c r="G91" s="20">
        <v>6140423.5499999998</v>
      </c>
      <c r="H91" s="20">
        <v>0</v>
      </c>
      <c r="I91" s="20">
        <v>0</v>
      </c>
    </row>
    <row r="92" spans="1:9" ht="15" x14ac:dyDescent="0.2">
      <c r="A92" s="69" t="s">
        <v>56</v>
      </c>
      <c r="B92" s="4" t="s">
        <v>164</v>
      </c>
      <c r="C92" s="4" t="s">
        <v>43</v>
      </c>
      <c r="D92" s="4" t="s">
        <v>36</v>
      </c>
      <c r="E92" s="12" t="s">
        <v>295</v>
      </c>
      <c r="F92" s="4" t="s">
        <v>58</v>
      </c>
      <c r="G92" s="20">
        <v>6140423.5499999998</v>
      </c>
      <c r="H92" s="20"/>
      <c r="I92" s="20"/>
    </row>
    <row r="93" spans="1:9" ht="30" x14ac:dyDescent="0.2">
      <c r="A93" s="25" t="s">
        <v>313</v>
      </c>
      <c r="B93" s="4" t="s">
        <v>164</v>
      </c>
      <c r="C93" s="4" t="s">
        <v>43</v>
      </c>
      <c r="D93" s="4" t="s">
        <v>36</v>
      </c>
      <c r="E93" s="12" t="s">
        <v>314</v>
      </c>
      <c r="F93" s="4"/>
      <c r="G93" s="20">
        <v>8500000</v>
      </c>
      <c r="H93" s="20">
        <v>0</v>
      </c>
      <c r="I93" s="20">
        <v>0</v>
      </c>
    </row>
    <row r="94" spans="1:9" ht="30" x14ac:dyDescent="0.2">
      <c r="A94" s="21" t="s">
        <v>170</v>
      </c>
      <c r="B94" s="4" t="s">
        <v>164</v>
      </c>
      <c r="C94" s="4" t="s">
        <v>43</v>
      </c>
      <c r="D94" s="4" t="s">
        <v>36</v>
      </c>
      <c r="E94" s="12" t="s">
        <v>314</v>
      </c>
      <c r="F94" s="4" t="s">
        <v>57</v>
      </c>
      <c r="G94" s="20">
        <v>8500000</v>
      </c>
      <c r="H94" s="20">
        <v>0</v>
      </c>
      <c r="I94" s="20">
        <v>0</v>
      </c>
    </row>
    <row r="95" spans="1:9" ht="15" x14ac:dyDescent="0.2">
      <c r="A95" s="107" t="s">
        <v>56</v>
      </c>
      <c r="B95" s="4" t="s">
        <v>164</v>
      </c>
      <c r="C95" s="4" t="s">
        <v>43</v>
      </c>
      <c r="D95" s="4" t="s">
        <v>36</v>
      </c>
      <c r="E95" s="12" t="s">
        <v>314</v>
      </c>
      <c r="F95" s="4" t="s">
        <v>58</v>
      </c>
      <c r="G95" s="20">
        <v>8500000</v>
      </c>
      <c r="H95" s="20"/>
      <c r="I95" s="20"/>
    </row>
    <row r="96" spans="1:9" ht="30" x14ac:dyDescent="0.2">
      <c r="A96" s="25" t="s">
        <v>318</v>
      </c>
      <c r="B96" s="4" t="s">
        <v>164</v>
      </c>
      <c r="C96" s="24" t="s">
        <v>43</v>
      </c>
      <c r="D96" s="24" t="s">
        <v>36</v>
      </c>
      <c r="E96" s="26" t="s">
        <v>319</v>
      </c>
      <c r="F96" s="24"/>
      <c r="G96" s="20">
        <v>10101010.1</v>
      </c>
      <c r="H96" s="20">
        <v>0</v>
      </c>
      <c r="I96" s="20">
        <v>0</v>
      </c>
    </row>
    <row r="97" spans="1:9" ht="30" x14ac:dyDescent="0.2">
      <c r="A97" s="21" t="s">
        <v>24</v>
      </c>
      <c r="B97" s="4" t="s">
        <v>164</v>
      </c>
      <c r="C97" s="24" t="s">
        <v>43</v>
      </c>
      <c r="D97" s="24" t="s">
        <v>36</v>
      </c>
      <c r="E97" s="26" t="s">
        <v>319</v>
      </c>
      <c r="F97" s="24" t="s">
        <v>44</v>
      </c>
      <c r="G97" s="20">
        <v>10101010.1</v>
      </c>
      <c r="H97" s="20">
        <v>0</v>
      </c>
      <c r="I97" s="20">
        <v>0</v>
      </c>
    </row>
    <row r="98" spans="1:9" ht="30" x14ac:dyDescent="0.2">
      <c r="A98" s="21" t="s">
        <v>25</v>
      </c>
      <c r="B98" s="4" t="s">
        <v>164</v>
      </c>
      <c r="C98" s="24" t="s">
        <v>43</v>
      </c>
      <c r="D98" s="24" t="s">
        <v>36</v>
      </c>
      <c r="E98" s="26" t="s">
        <v>319</v>
      </c>
      <c r="F98" s="24" t="s">
        <v>45</v>
      </c>
      <c r="G98" s="20">
        <v>10101010.1</v>
      </c>
      <c r="H98" s="20"/>
      <c r="I98" s="20"/>
    </row>
    <row r="99" spans="1:9" ht="15" x14ac:dyDescent="0.2">
      <c r="A99" s="62" t="s">
        <v>143</v>
      </c>
      <c r="B99" s="15" t="s">
        <v>164</v>
      </c>
      <c r="C99" s="63" t="s">
        <v>43</v>
      </c>
      <c r="D99" s="63" t="s">
        <v>37</v>
      </c>
      <c r="E99" s="64"/>
      <c r="F99" s="64"/>
      <c r="G99" s="13">
        <v>9448318</v>
      </c>
      <c r="H99" s="13">
        <v>0</v>
      </c>
      <c r="I99" s="13">
        <v>0</v>
      </c>
    </row>
    <row r="100" spans="1:9" ht="15" x14ac:dyDescent="0.2">
      <c r="A100" s="65" t="s">
        <v>324</v>
      </c>
      <c r="B100" s="4" t="s">
        <v>164</v>
      </c>
      <c r="C100" s="47" t="s">
        <v>43</v>
      </c>
      <c r="D100" s="47" t="s">
        <v>37</v>
      </c>
      <c r="E100" s="90" t="s">
        <v>269</v>
      </c>
      <c r="F100" s="48"/>
      <c r="G100" s="20">
        <v>-50000</v>
      </c>
      <c r="H100" s="20">
        <v>0</v>
      </c>
      <c r="I100" s="20">
        <v>0</v>
      </c>
    </row>
    <row r="101" spans="1:9" ht="30" x14ac:dyDescent="0.2">
      <c r="A101" s="65" t="s">
        <v>24</v>
      </c>
      <c r="B101" s="4" t="s">
        <v>164</v>
      </c>
      <c r="C101" s="47" t="s">
        <v>43</v>
      </c>
      <c r="D101" s="47" t="s">
        <v>37</v>
      </c>
      <c r="E101" s="90" t="s">
        <v>269</v>
      </c>
      <c r="F101" s="47">
        <v>200</v>
      </c>
      <c r="G101" s="20">
        <v>-50000</v>
      </c>
      <c r="H101" s="20">
        <v>0</v>
      </c>
      <c r="I101" s="20">
        <v>0</v>
      </c>
    </row>
    <row r="102" spans="1:9" ht="30" x14ac:dyDescent="0.2">
      <c r="A102" s="65" t="s">
        <v>25</v>
      </c>
      <c r="B102" s="4" t="s">
        <v>164</v>
      </c>
      <c r="C102" s="47" t="s">
        <v>136</v>
      </c>
      <c r="D102" s="47" t="s">
        <v>37</v>
      </c>
      <c r="E102" s="90" t="s">
        <v>269</v>
      </c>
      <c r="F102" s="47">
        <v>240</v>
      </c>
      <c r="G102" s="20">
        <v>-50000</v>
      </c>
      <c r="H102" s="20"/>
      <c r="I102" s="20"/>
    </row>
    <row r="103" spans="1:9" ht="30" x14ac:dyDescent="0.2">
      <c r="A103" s="65" t="s">
        <v>315</v>
      </c>
      <c r="B103" s="4" t="s">
        <v>164</v>
      </c>
      <c r="C103" s="47" t="s">
        <v>136</v>
      </c>
      <c r="D103" s="47" t="s">
        <v>37</v>
      </c>
      <c r="E103" s="90" t="s">
        <v>269</v>
      </c>
      <c r="F103" s="47"/>
      <c r="G103" s="20">
        <v>333690</v>
      </c>
      <c r="H103" s="20">
        <v>0</v>
      </c>
      <c r="I103" s="20">
        <v>0</v>
      </c>
    </row>
    <row r="104" spans="1:9" ht="30" x14ac:dyDescent="0.2">
      <c r="A104" s="65" t="s">
        <v>24</v>
      </c>
      <c r="B104" s="4" t="s">
        <v>164</v>
      </c>
      <c r="C104" s="47" t="s">
        <v>136</v>
      </c>
      <c r="D104" s="47" t="s">
        <v>37</v>
      </c>
      <c r="E104" s="90" t="s">
        <v>269</v>
      </c>
      <c r="F104" s="47" t="s">
        <v>44</v>
      </c>
      <c r="G104" s="20">
        <v>333690</v>
      </c>
      <c r="H104" s="20">
        <v>0</v>
      </c>
      <c r="I104" s="20">
        <v>0</v>
      </c>
    </row>
    <row r="105" spans="1:9" ht="30" x14ac:dyDescent="0.2">
      <c r="A105" s="65" t="s">
        <v>25</v>
      </c>
      <c r="B105" s="4" t="s">
        <v>164</v>
      </c>
      <c r="C105" s="47" t="s">
        <v>136</v>
      </c>
      <c r="D105" s="47" t="s">
        <v>37</v>
      </c>
      <c r="E105" s="90" t="s">
        <v>269</v>
      </c>
      <c r="F105" s="47" t="s">
        <v>45</v>
      </c>
      <c r="G105" s="20">
        <v>333690</v>
      </c>
      <c r="H105" s="20"/>
      <c r="I105" s="20"/>
    </row>
    <row r="106" spans="1:9" ht="15" x14ac:dyDescent="0.2">
      <c r="A106" s="46" t="s">
        <v>144</v>
      </c>
      <c r="B106" s="4" t="s">
        <v>164</v>
      </c>
      <c r="C106" s="47" t="s">
        <v>43</v>
      </c>
      <c r="D106" s="47" t="s">
        <v>37</v>
      </c>
      <c r="E106" s="48" t="s">
        <v>225</v>
      </c>
      <c r="F106" s="48"/>
      <c r="G106" s="20">
        <v>1190171</v>
      </c>
      <c r="H106" s="20">
        <v>0</v>
      </c>
      <c r="I106" s="20">
        <v>0</v>
      </c>
    </row>
    <row r="107" spans="1:9" ht="30" x14ac:dyDescent="0.2">
      <c r="A107" s="46" t="s">
        <v>24</v>
      </c>
      <c r="B107" s="4" t="s">
        <v>164</v>
      </c>
      <c r="C107" s="47" t="s">
        <v>43</v>
      </c>
      <c r="D107" s="47" t="s">
        <v>37</v>
      </c>
      <c r="E107" s="48" t="s">
        <v>225</v>
      </c>
      <c r="F107" s="47">
        <v>200</v>
      </c>
      <c r="G107" s="20">
        <v>1190171</v>
      </c>
      <c r="H107" s="20">
        <v>0</v>
      </c>
      <c r="I107" s="20">
        <v>0</v>
      </c>
    </row>
    <row r="108" spans="1:9" ht="30" x14ac:dyDescent="0.2">
      <c r="A108" s="46" t="s">
        <v>25</v>
      </c>
      <c r="B108" s="4" t="s">
        <v>164</v>
      </c>
      <c r="C108" s="47" t="s">
        <v>136</v>
      </c>
      <c r="D108" s="47" t="s">
        <v>37</v>
      </c>
      <c r="E108" s="48" t="s">
        <v>225</v>
      </c>
      <c r="F108" s="47">
        <v>240</v>
      </c>
      <c r="G108" s="20">
        <v>1190171</v>
      </c>
      <c r="H108" s="20"/>
      <c r="I108" s="20"/>
    </row>
    <row r="109" spans="1:9" ht="15" x14ac:dyDescent="0.2">
      <c r="A109" s="46" t="s">
        <v>145</v>
      </c>
      <c r="B109" s="4" t="s">
        <v>164</v>
      </c>
      <c r="C109" s="47" t="s">
        <v>43</v>
      </c>
      <c r="D109" s="47" t="s">
        <v>37</v>
      </c>
      <c r="E109" s="48" t="s">
        <v>227</v>
      </c>
      <c r="F109" s="47"/>
      <c r="G109" s="20">
        <v>7674457</v>
      </c>
      <c r="H109" s="20">
        <v>0</v>
      </c>
      <c r="I109" s="20">
        <v>0</v>
      </c>
    </row>
    <row r="110" spans="1:9" ht="30" x14ac:dyDescent="0.2">
      <c r="A110" s="46" t="s">
        <v>24</v>
      </c>
      <c r="B110" s="4" t="s">
        <v>164</v>
      </c>
      <c r="C110" s="47" t="s">
        <v>43</v>
      </c>
      <c r="D110" s="47" t="s">
        <v>37</v>
      </c>
      <c r="E110" s="48" t="s">
        <v>227</v>
      </c>
      <c r="F110" s="47">
        <v>200</v>
      </c>
      <c r="G110" s="20">
        <v>7674457</v>
      </c>
      <c r="H110" s="20">
        <v>0</v>
      </c>
      <c r="I110" s="20">
        <v>0</v>
      </c>
    </row>
    <row r="111" spans="1:9" ht="30" x14ac:dyDescent="0.2">
      <c r="A111" s="46" t="s">
        <v>25</v>
      </c>
      <c r="B111" s="4" t="s">
        <v>164</v>
      </c>
      <c r="C111" s="47" t="s">
        <v>136</v>
      </c>
      <c r="D111" s="47" t="s">
        <v>37</v>
      </c>
      <c r="E111" s="48" t="s">
        <v>227</v>
      </c>
      <c r="F111" s="47">
        <v>240</v>
      </c>
      <c r="G111" s="20">
        <v>7674457</v>
      </c>
      <c r="H111" s="20"/>
      <c r="I111" s="20"/>
    </row>
    <row r="112" spans="1:9" ht="15" x14ac:dyDescent="0.2">
      <c r="A112" s="46" t="s">
        <v>276</v>
      </c>
      <c r="B112" s="4" t="s">
        <v>164</v>
      </c>
      <c r="C112" s="47" t="s">
        <v>136</v>
      </c>
      <c r="D112" s="47" t="s">
        <v>37</v>
      </c>
      <c r="E112" s="48" t="s">
        <v>277</v>
      </c>
      <c r="F112" s="47"/>
      <c r="G112" s="20">
        <v>300000</v>
      </c>
      <c r="H112" s="20">
        <v>0</v>
      </c>
      <c r="I112" s="20">
        <v>0</v>
      </c>
    </row>
    <row r="113" spans="1:9" ht="30" x14ac:dyDescent="0.2">
      <c r="A113" s="46" t="s">
        <v>24</v>
      </c>
      <c r="B113" s="4" t="s">
        <v>164</v>
      </c>
      <c r="C113" s="47" t="s">
        <v>136</v>
      </c>
      <c r="D113" s="47" t="s">
        <v>37</v>
      </c>
      <c r="E113" s="48" t="s">
        <v>277</v>
      </c>
      <c r="F113" s="47">
        <v>200</v>
      </c>
      <c r="G113" s="20">
        <v>300000</v>
      </c>
      <c r="H113" s="20">
        <v>0</v>
      </c>
      <c r="I113" s="20">
        <v>0</v>
      </c>
    </row>
    <row r="114" spans="1:9" ht="30" x14ac:dyDescent="0.2">
      <c r="A114" s="46" t="s">
        <v>25</v>
      </c>
      <c r="B114" s="4" t="s">
        <v>164</v>
      </c>
      <c r="C114" s="47" t="s">
        <v>136</v>
      </c>
      <c r="D114" s="47" t="s">
        <v>37</v>
      </c>
      <c r="E114" s="48" t="s">
        <v>277</v>
      </c>
      <c r="F114" s="47">
        <v>240</v>
      </c>
      <c r="G114" s="20">
        <v>300000</v>
      </c>
      <c r="H114" s="20"/>
      <c r="I114" s="20"/>
    </row>
    <row r="115" spans="1:9" ht="15" x14ac:dyDescent="0.2">
      <c r="A115" s="9" t="s">
        <v>62</v>
      </c>
      <c r="B115" s="10" t="s">
        <v>164</v>
      </c>
      <c r="C115" s="10" t="s">
        <v>28</v>
      </c>
      <c r="D115" s="10"/>
      <c r="E115" s="28"/>
      <c r="F115" s="10"/>
      <c r="G115" s="13">
        <v>35000</v>
      </c>
      <c r="H115" s="13">
        <v>0</v>
      </c>
      <c r="I115" s="13">
        <v>0</v>
      </c>
    </row>
    <row r="116" spans="1:9" ht="15" x14ac:dyDescent="0.2">
      <c r="A116" s="14" t="s">
        <v>63</v>
      </c>
      <c r="B116" s="4" t="s">
        <v>164</v>
      </c>
      <c r="C116" s="15" t="s">
        <v>28</v>
      </c>
      <c r="D116" s="15" t="s">
        <v>37</v>
      </c>
      <c r="E116" s="16"/>
      <c r="F116" s="15"/>
      <c r="G116" s="13">
        <v>35000</v>
      </c>
      <c r="H116" s="13">
        <v>0</v>
      </c>
      <c r="I116" s="13">
        <v>0</v>
      </c>
    </row>
    <row r="117" spans="1:9" ht="15" x14ac:dyDescent="0.2">
      <c r="A117" s="19" t="s">
        <v>111</v>
      </c>
      <c r="B117" s="4" t="s">
        <v>164</v>
      </c>
      <c r="C117" s="4" t="s">
        <v>28</v>
      </c>
      <c r="D117" s="4" t="s">
        <v>37</v>
      </c>
      <c r="E117" s="12" t="s">
        <v>230</v>
      </c>
      <c r="F117" s="4"/>
      <c r="G117" s="20">
        <v>35000</v>
      </c>
      <c r="H117" s="20">
        <v>0</v>
      </c>
      <c r="I117" s="20">
        <v>0</v>
      </c>
    </row>
    <row r="118" spans="1:9" ht="30" x14ac:dyDescent="0.2">
      <c r="A118" s="21" t="s">
        <v>34</v>
      </c>
      <c r="B118" s="4" t="s">
        <v>164</v>
      </c>
      <c r="C118" s="4" t="s">
        <v>28</v>
      </c>
      <c r="D118" s="4" t="s">
        <v>37</v>
      </c>
      <c r="E118" s="12" t="s">
        <v>230</v>
      </c>
      <c r="F118" s="4">
        <v>600</v>
      </c>
      <c r="G118" s="20">
        <v>35000</v>
      </c>
      <c r="H118" s="20">
        <v>0</v>
      </c>
      <c r="I118" s="20">
        <v>0</v>
      </c>
    </row>
    <row r="119" spans="1:9" ht="15" x14ac:dyDescent="0.2">
      <c r="A119" s="21" t="s">
        <v>64</v>
      </c>
      <c r="B119" s="4" t="s">
        <v>164</v>
      </c>
      <c r="C119" s="4" t="s">
        <v>28</v>
      </c>
      <c r="D119" s="4" t="s">
        <v>37</v>
      </c>
      <c r="E119" s="12" t="s">
        <v>230</v>
      </c>
      <c r="F119" s="4">
        <v>610</v>
      </c>
      <c r="G119" s="20">
        <v>35000</v>
      </c>
      <c r="H119" s="20"/>
      <c r="I119" s="20"/>
    </row>
    <row r="120" spans="1:9" ht="14.25" x14ac:dyDescent="0.2">
      <c r="A120" s="9" t="s">
        <v>67</v>
      </c>
      <c r="B120" s="10" t="s">
        <v>164</v>
      </c>
      <c r="C120" s="10" t="s">
        <v>47</v>
      </c>
      <c r="D120" s="31"/>
      <c r="E120" s="50"/>
      <c r="F120" s="31"/>
      <c r="G120" s="29">
        <v>2505000</v>
      </c>
      <c r="H120" s="29">
        <v>0</v>
      </c>
      <c r="I120" s="29">
        <v>0</v>
      </c>
    </row>
    <row r="121" spans="1:9" ht="15" x14ac:dyDescent="0.2">
      <c r="A121" s="14" t="s">
        <v>68</v>
      </c>
      <c r="B121" s="15" t="s">
        <v>164</v>
      </c>
      <c r="C121" s="15" t="s">
        <v>47</v>
      </c>
      <c r="D121" s="15" t="s">
        <v>16</v>
      </c>
      <c r="E121" s="52"/>
      <c r="F121" s="34"/>
      <c r="G121" s="13">
        <v>2505000</v>
      </c>
      <c r="H121" s="13">
        <v>0</v>
      </c>
      <c r="I121" s="13">
        <v>0</v>
      </c>
    </row>
    <row r="122" spans="1:9" ht="15" x14ac:dyDescent="0.2">
      <c r="A122" s="21" t="s">
        <v>69</v>
      </c>
      <c r="B122" s="4" t="s">
        <v>164</v>
      </c>
      <c r="C122" s="4" t="s">
        <v>47</v>
      </c>
      <c r="D122" s="4" t="s">
        <v>16</v>
      </c>
      <c r="E122" s="12" t="s">
        <v>233</v>
      </c>
      <c r="F122" s="4"/>
      <c r="G122" s="20">
        <v>1050000</v>
      </c>
      <c r="H122" s="20">
        <v>0</v>
      </c>
      <c r="I122" s="20">
        <v>0</v>
      </c>
    </row>
    <row r="123" spans="1:9" ht="30" x14ac:dyDescent="0.2">
      <c r="A123" s="21" t="s">
        <v>34</v>
      </c>
      <c r="B123" s="4" t="s">
        <v>164</v>
      </c>
      <c r="C123" s="4" t="s">
        <v>47</v>
      </c>
      <c r="D123" s="4" t="s">
        <v>16</v>
      </c>
      <c r="E123" s="12" t="s">
        <v>233</v>
      </c>
      <c r="F123" s="4">
        <v>600</v>
      </c>
      <c r="G123" s="20">
        <v>1050000</v>
      </c>
      <c r="H123" s="20">
        <v>0</v>
      </c>
      <c r="I123" s="20">
        <v>0</v>
      </c>
    </row>
    <row r="124" spans="1:9" ht="15" x14ac:dyDescent="0.2">
      <c r="A124" s="21" t="s">
        <v>64</v>
      </c>
      <c r="B124" s="4" t="s">
        <v>164</v>
      </c>
      <c r="C124" s="4" t="s">
        <v>47</v>
      </c>
      <c r="D124" s="4" t="s">
        <v>16</v>
      </c>
      <c r="E124" s="12" t="s">
        <v>233</v>
      </c>
      <c r="F124" s="4">
        <v>610</v>
      </c>
      <c r="G124" s="20">
        <v>1050000</v>
      </c>
      <c r="H124" s="20"/>
      <c r="I124" s="20"/>
    </row>
    <row r="125" spans="1:9" ht="15" x14ac:dyDescent="0.2">
      <c r="A125" s="19" t="s">
        <v>114</v>
      </c>
      <c r="B125" s="4" t="s">
        <v>164</v>
      </c>
      <c r="C125" s="4" t="s">
        <v>47</v>
      </c>
      <c r="D125" s="4" t="s">
        <v>16</v>
      </c>
      <c r="E125" s="12" t="s">
        <v>234</v>
      </c>
      <c r="F125" s="35"/>
      <c r="G125" s="20">
        <v>1325000</v>
      </c>
      <c r="H125" s="20">
        <v>0</v>
      </c>
      <c r="I125" s="20">
        <v>0</v>
      </c>
    </row>
    <row r="126" spans="1:9" ht="30" x14ac:dyDescent="0.2">
      <c r="A126" s="21" t="s">
        <v>34</v>
      </c>
      <c r="B126" s="4" t="s">
        <v>164</v>
      </c>
      <c r="C126" s="4" t="s">
        <v>47</v>
      </c>
      <c r="D126" s="4" t="s">
        <v>16</v>
      </c>
      <c r="E126" s="12" t="s">
        <v>234</v>
      </c>
      <c r="F126" s="4">
        <v>600</v>
      </c>
      <c r="G126" s="20">
        <v>1325000</v>
      </c>
      <c r="H126" s="20">
        <v>0</v>
      </c>
      <c r="I126" s="20">
        <v>0</v>
      </c>
    </row>
    <row r="127" spans="1:9" ht="15" x14ac:dyDescent="0.2">
      <c r="A127" s="21" t="s">
        <v>64</v>
      </c>
      <c r="B127" s="4" t="s">
        <v>164</v>
      </c>
      <c r="C127" s="4" t="s">
        <v>47</v>
      </c>
      <c r="D127" s="4" t="s">
        <v>16</v>
      </c>
      <c r="E127" s="12" t="s">
        <v>234</v>
      </c>
      <c r="F127" s="4">
        <v>610</v>
      </c>
      <c r="G127" s="20">
        <v>1325000</v>
      </c>
      <c r="H127" s="20"/>
      <c r="I127" s="20"/>
    </row>
    <row r="128" spans="1:9" ht="30" x14ac:dyDescent="0.2">
      <c r="A128" s="19" t="s">
        <v>126</v>
      </c>
      <c r="B128" s="4" t="s">
        <v>164</v>
      </c>
      <c r="C128" s="4" t="s">
        <v>47</v>
      </c>
      <c r="D128" s="4" t="s">
        <v>16</v>
      </c>
      <c r="E128" s="12" t="s">
        <v>236</v>
      </c>
      <c r="F128" s="4"/>
      <c r="G128" s="20">
        <v>130000</v>
      </c>
      <c r="H128" s="20">
        <v>0</v>
      </c>
      <c r="I128" s="20">
        <v>0</v>
      </c>
    </row>
    <row r="129" spans="1:9" ht="30" x14ac:dyDescent="0.2">
      <c r="A129" s="25" t="s">
        <v>24</v>
      </c>
      <c r="B129" s="4" t="s">
        <v>164</v>
      </c>
      <c r="C129" s="4" t="s">
        <v>47</v>
      </c>
      <c r="D129" s="4" t="s">
        <v>16</v>
      </c>
      <c r="E129" s="12" t="s">
        <v>236</v>
      </c>
      <c r="F129" s="4" t="s">
        <v>44</v>
      </c>
      <c r="G129" s="20">
        <v>130000</v>
      </c>
      <c r="H129" s="20">
        <v>0</v>
      </c>
      <c r="I129" s="20">
        <v>0</v>
      </c>
    </row>
    <row r="130" spans="1:9" ht="30" x14ac:dyDescent="0.2">
      <c r="A130" s="25" t="s">
        <v>25</v>
      </c>
      <c r="B130" s="4" t="s">
        <v>164</v>
      </c>
      <c r="C130" s="4" t="s">
        <v>47</v>
      </c>
      <c r="D130" s="4" t="s">
        <v>16</v>
      </c>
      <c r="E130" s="12" t="s">
        <v>236</v>
      </c>
      <c r="F130" s="4" t="s">
        <v>45</v>
      </c>
      <c r="G130" s="20">
        <v>130000</v>
      </c>
      <c r="H130" s="20"/>
      <c r="I130" s="20"/>
    </row>
    <row r="131" spans="1:9" ht="14.25" x14ac:dyDescent="0.2">
      <c r="A131" s="9" t="s">
        <v>74</v>
      </c>
      <c r="B131" s="10" t="s">
        <v>164</v>
      </c>
      <c r="C131" s="10" t="s">
        <v>75</v>
      </c>
      <c r="D131" s="10"/>
      <c r="E131" s="28"/>
      <c r="F131" s="31"/>
      <c r="G131" s="29">
        <v>11765028.4</v>
      </c>
      <c r="H131" s="29">
        <v>1318900</v>
      </c>
      <c r="I131" s="29">
        <v>1239700</v>
      </c>
    </row>
    <row r="132" spans="1:9" ht="15" x14ac:dyDescent="0.2">
      <c r="A132" s="14" t="s">
        <v>77</v>
      </c>
      <c r="B132" s="15" t="s">
        <v>164</v>
      </c>
      <c r="C132" s="15" t="s">
        <v>75</v>
      </c>
      <c r="D132" s="15" t="s">
        <v>18</v>
      </c>
      <c r="E132" s="16"/>
      <c r="F132" s="15"/>
      <c r="G132" s="13">
        <v>11765028.4</v>
      </c>
      <c r="H132" s="13">
        <v>1318900</v>
      </c>
      <c r="I132" s="13">
        <v>1239700</v>
      </c>
    </row>
    <row r="133" spans="1:9" ht="60" x14ac:dyDescent="0.2">
      <c r="A133" s="21" t="s">
        <v>174</v>
      </c>
      <c r="B133" s="4" t="s">
        <v>164</v>
      </c>
      <c r="C133" s="12" t="s">
        <v>75</v>
      </c>
      <c r="D133" s="12" t="s">
        <v>18</v>
      </c>
      <c r="E133" s="12" t="s">
        <v>239</v>
      </c>
      <c r="F133" s="68" t="s">
        <v>0</v>
      </c>
      <c r="G133" s="20">
        <v>1229800</v>
      </c>
      <c r="H133" s="20">
        <v>1318900</v>
      </c>
      <c r="I133" s="20">
        <v>1239700</v>
      </c>
    </row>
    <row r="134" spans="1:9" ht="15" x14ac:dyDescent="0.2">
      <c r="A134" s="21" t="s">
        <v>31</v>
      </c>
      <c r="B134" s="4" t="s">
        <v>164</v>
      </c>
      <c r="C134" s="12" t="s">
        <v>75</v>
      </c>
      <c r="D134" s="12" t="s">
        <v>18</v>
      </c>
      <c r="E134" s="12" t="s">
        <v>239</v>
      </c>
      <c r="F134" s="12" t="s">
        <v>137</v>
      </c>
      <c r="G134" s="20">
        <v>1229800</v>
      </c>
      <c r="H134" s="20">
        <v>1318900</v>
      </c>
      <c r="I134" s="20">
        <v>1239700</v>
      </c>
    </row>
    <row r="135" spans="1:9" ht="15" x14ac:dyDescent="0.2">
      <c r="A135" s="21" t="s">
        <v>98</v>
      </c>
      <c r="B135" s="4" t="s">
        <v>164</v>
      </c>
      <c r="C135" s="12" t="s">
        <v>75</v>
      </c>
      <c r="D135" s="12" t="s">
        <v>18</v>
      </c>
      <c r="E135" s="12" t="s">
        <v>239</v>
      </c>
      <c r="F135" s="12" t="s">
        <v>139</v>
      </c>
      <c r="G135" s="20">
        <v>246800</v>
      </c>
      <c r="H135" s="20">
        <v>296900</v>
      </c>
      <c r="I135" s="20">
        <v>256700</v>
      </c>
    </row>
    <row r="136" spans="1:9" ht="30" x14ac:dyDescent="0.2">
      <c r="A136" s="21" t="s">
        <v>32</v>
      </c>
      <c r="B136" s="4" t="s">
        <v>164</v>
      </c>
      <c r="C136" s="12" t="s">
        <v>75</v>
      </c>
      <c r="D136" s="12" t="s">
        <v>18</v>
      </c>
      <c r="E136" s="12" t="s">
        <v>239</v>
      </c>
      <c r="F136" s="12" t="s">
        <v>138</v>
      </c>
      <c r="G136" s="20">
        <v>983000</v>
      </c>
      <c r="H136" s="20">
        <v>1022000</v>
      </c>
      <c r="I136" s="20">
        <v>983000</v>
      </c>
    </row>
    <row r="137" spans="1:9" ht="60" x14ac:dyDescent="0.2">
      <c r="A137" s="32" t="s">
        <v>251</v>
      </c>
      <c r="B137" s="4" t="s">
        <v>164</v>
      </c>
      <c r="C137" s="4" t="s">
        <v>75</v>
      </c>
      <c r="D137" s="4" t="s">
        <v>18</v>
      </c>
      <c r="E137" s="3" t="s">
        <v>253</v>
      </c>
      <c r="F137" s="4"/>
      <c r="G137" s="20">
        <v>10535228.4</v>
      </c>
      <c r="H137" s="20">
        <v>0</v>
      </c>
      <c r="I137" s="20">
        <v>0</v>
      </c>
    </row>
    <row r="138" spans="1:9" ht="15" x14ac:dyDescent="0.2">
      <c r="A138" s="21" t="s">
        <v>31</v>
      </c>
      <c r="B138" s="4" t="s">
        <v>164</v>
      </c>
      <c r="C138" s="4" t="s">
        <v>75</v>
      </c>
      <c r="D138" s="4" t="s">
        <v>18</v>
      </c>
      <c r="E138" s="3" t="s">
        <v>253</v>
      </c>
      <c r="F138" s="4" t="s">
        <v>137</v>
      </c>
      <c r="G138" s="20">
        <v>10250355.33</v>
      </c>
      <c r="H138" s="20">
        <v>0</v>
      </c>
      <c r="I138" s="20">
        <v>0</v>
      </c>
    </row>
    <row r="139" spans="1:9" ht="30" x14ac:dyDescent="0.2">
      <c r="A139" s="21" t="s">
        <v>32</v>
      </c>
      <c r="B139" s="4" t="s">
        <v>164</v>
      </c>
      <c r="C139" s="4" t="s">
        <v>75</v>
      </c>
      <c r="D139" s="4" t="s">
        <v>18</v>
      </c>
      <c r="E139" s="3" t="s">
        <v>253</v>
      </c>
      <c r="F139" s="4" t="s">
        <v>138</v>
      </c>
      <c r="G139" s="20">
        <v>10250355.33</v>
      </c>
      <c r="H139" s="20"/>
      <c r="I139" s="20"/>
    </row>
    <row r="140" spans="1:9" ht="30" x14ac:dyDescent="0.2">
      <c r="A140" s="21" t="s">
        <v>170</v>
      </c>
      <c r="B140" s="4" t="s">
        <v>164</v>
      </c>
      <c r="C140" s="4" t="s">
        <v>75</v>
      </c>
      <c r="D140" s="4" t="s">
        <v>18</v>
      </c>
      <c r="E140" s="3" t="s">
        <v>253</v>
      </c>
      <c r="F140" s="4">
        <v>400</v>
      </c>
      <c r="G140" s="20">
        <v>284873.07</v>
      </c>
      <c r="H140" s="20">
        <v>0</v>
      </c>
      <c r="I140" s="20">
        <v>0</v>
      </c>
    </row>
    <row r="141" spans="1:9" ht="15" x14ac:dyDescent="0.2">
      <c r="A141" s="69" t="s">
        <v>56</v>
      </c>
      <c r="B141" s="4" t="s">
        <v>164</v>
      </c>
      <c r="C141" s="4" t="s">
        <v>75</v>
      </c>
      <c r="D141" s="4" t="s">
        <v>18</v>
      </c>
      <c r="E141" s="3" t="s">
        <v>253</v>
      </c>
      <c r="F141" s="4">
        <v>410</v>
      </c>
      <c r="G141" s="20">
        <v>284873.07</v>
      </c>
      <c r="H141" s="20"/>
      <c r="I141" s="20"/>
    </row>
    <row r="142" spans="1:9" ht="14.25" x14ac:dyDescent="0.2">
      <c r="A142" s="9" t="s">
        <v>79</v>
      </c>
      <c r="B142" s="10" t="s">
        <v>164</v>
      </c>
      <c r="C142" s="10" t="s">
        <v>80</v>
      </c>
      <c r="D142" s="10"/>
      <c r="E142" s="28"/>
      <c r="F142" s="10"/>
      <c r="G142" s="29">
        <v>15650000</v>
      </c>
      <c r="H142" s="29">
        <v>0</v>
      </c>
      <c r="I142" s="29">
        <v>0</v>
      </c>
    </row>
    <row r="143" spans="1:9" ht="15" x14ac:dyDescent="0.2">
      <c r="A143" s="22" t="s">
        <v>130</v>
      </c>
      <c r="B143" s="4" t="s">
        <v>164</v>
      </c>
      <c r="C143" s="15" t="s">
        <v>80</v>
      </c>
      <c r="D143" s="15" t="s">
        <v>36</v>
      </c>
      <c r="E143" s="16"/>
      <c r="F143" s="15"/>
      <c r="G143" s="13">
        <v>15650000</v>
      </c>
      <c r="H143" s="13">
        <v>0</v>
      </c>
      <c r="I143" s="13">
        <v>0</v>
      </c>
    </row>
    <row r="144" spans="1:9" ht="30" x14ac:dyDescent="0.2">
      <c r="A144" s="21" t="s">
        <v>316</v>
      </c>
      <c r="B144" s="4" t="s">
        <v>164</v>
      </c>
      <c r="C144" s="4" t="s">
        <v>80</v>
      </c>
      <c r="D144" s="4" t="s">
        <v>36</v>
      </c>
      <c r="E144" s="12" t="s">
        <v>317</v>
      </c>
      <c r="F144" s="4"/>
      <c r="G144" s="20">
        <v>15650000</v>
      </c>
      <c r="H144" s="20">
        <v>0</v>
      </c>
      <c r="I144" s="20">
        <v>0</v>
      </c>
    </row>
    <row r="145" spans="1:9" ht="30" x14ac:dyDescent="0.2">
      <c r="A145" s="21" t="s">
        <v>34</v>
      </c>
      <c r="B145" s="4" t="s">
        <v>164</v>
      </c>
      <c r="C145" s="4" t="s">
        <v>80</v>
      </c>
      <c r="D145" s="4" t="s">
        <v>36</v>
      </c>
      <c r="E145" s="12" t="s">
        <v>317</v>
      </c>
      <c r="F145" s="4" t="s">
        <v>71</v>
      </c>
      <c r="G145" s="20">
        <v>15650000</v>
      </c>
      <c r="H145" s="20">
        <v>0</v>
      </c>
      <c r="I145" s="20">
        <v>0</v>
      </c>
    </row>
    <row r="146" spans="1:9" ht="15" x14ac:dyDescent="0.2">
      <c r="A146" s="21" t="s">
        <v>35</v>
      </c>
      <c r="B146" s="4" t="s">
        <v>164</v>
      </c>
      <c r="C146" s="4" t="s">
        <v>80</v>
      </c>
      <c r="D146" s="4" t="s">
        <v>36</v>
      </c>
      <c r="E146" s="12" t="s">
        <v>317</v>
      </c>
      <c r="F146" s="4" t="s">
        <v>107</v>
      </c>
      <c r="G146" s="20">
        <v>15650000</v>
      </c>
      <c r="H146" s="20"/>
      <c r="I146" s="20"/>
    </row>
    <row r="147" spans="1:9" ht="14.25" x14ac:dyDescent="0.2">
      <c r="A147" s="117" t="s">
        <v>17</v>
      </c>
      <c r="B147" s="117"/>
      <c r="C147" s="117"/>
      <c r="D147" s="117"/>
      <c r="E147" s="117"/>
      <c r="F147" s="117"/>
      <c r="G147" s="8">
        <v>162960724.06999999</v>
      </c>
      <c r="H147" s="8">
        <v>1318900</v>
      </c>
      <c r="I147" s="8">
        <v>1239700</v>
      </c>
    </row>
  </sheetData>
  <mergeCells count="4">
    <mergeCell ref="B1:I1"/>
    <mergeCell ref="A2:I2"/>
    <mergeCell ref="A3:I3"/>
    <mergeCell ref="A147:F1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9"/>
  <sheetViews>
    <sheetView workbookViewId="0">
      <selection activeCell="G11" sqref="G11"/>
    </sheetView>
  </sheetViews>
  <sheetFormatPr defaultRowHeight="12.75" x14ac:dyDescent="0.2"/>
  <cols>
    <col min="1" max="1" width="70.6640625" customWidth="1"/>
    <col min="2" max="2" width="8.6640625" customWidth="1"/>
    <col min="3" max="3" width="7.33203125" customWidth="1"/>
    <col min="4" max="4" width="7.6640625" customWidth="1"/>
    <col min="5" max="5" width="18.6640625" customWidth="1"/>
    <col min="6" max="6" width="8.5" customWidth="1"/>
    <col min="7" max="7" width="18.83203125" customWidth="1"/>
    <col min="8" max="8" width="17.5" customWidth="1"/>
    <col min="9" max="9" width="20" customWidth="1"/>
  </cols>
  <sheetData>
    <row r="1" spans="1:9" ht="78.75" customHeight="1" x14ac:dyDescent="0.2">
      <c r="A1" s="1" t="s">
        <v>0</v>
      </c>
      <c r="B1" s="118" t="s">
        <v>334</v>
      </c>
      <c r="C1" s="119"/>
      <c r="D1" s="119"/>
      <c r="E1" s="119"/>
      <c r="F1" s="119"/>
      <c r="G1" s="119"/>
      <c r="H1" s="119"/>
      <c r="I1" s="119"/>
    </row>
    <row r="2" spans="1:9" ht="19.5" customHeight="1" x14ac:dyDescent="0.2">
      <c r="A2" s="113" t="s">
        <v>321</v>
      </c>
      <c r="B2" s="113"/>
      <c r="C2" s="113"/>
      <c r="D2" s="113"/>
      <c r="E2" s="113"/>
      <c r="F2" s="113"/>
      <c r="G2" s="113"/>
      <c r="H2" s="113"/>
      <c r="I2" s="113"/>
    </row>
    <row r="3" spans="1:9" ht="15" x14ac:dyDescent="0.2">
      <c r="A3" s="114" t="s">
        <v>158</v>
      </c>
      <c r="B3" s="114"/>
      <c r="C3" s="114"/>
      <c r="D3" s="114"/>
      <c r="E3" s="114"/>
      <c r="F3" s="114"/>
      <c r="G3" s="114"/>
      <c r="H3" s="114"/>
      <c r="I3" s="114"/>
    </row>
    <row r="4" spans="1:9" ht="15" x14ac:dyDescent="0.2">
      <c r="A4" s="2" t="s">
        <v>1</v>
      </c>
      <c r="B4" s="2" t="s">
        <v>2</v>
      </c>
      <c r="C4" s="2" t="s">
        <v>3</v>
      </c>
      <c r="D4" s="2" t="s">
        <v>4</v>
      </c>
      <c r="E4" s="2" t="s">
        <v>5</v>
      </c>
      <c r="F4" s="2" t="s">
        <v>6</v>
      </c>
      <c r="G4" s="2" t="s">
        <v>179</v>
      </c>
      <c r="H4" s="2" t="s">
        <v>247</v>
      </c>
      <c r="I4" s="2" t="s">
        <v>261</v>
      </c>
    </row>
    <row r="5" spans="1:9" ht="15" x14ac:dyDescent="0.2">
      <c r="A5" s="3" t="s">
        <v>7</v>
      </c>
      <c r="B5" s="3" t="s">
        <v>8</v>
      </c>
      <c r="C5" s="3" t="s">
        <v>9</v>
      </c>
      <c r="D5" s="3" t="s">
        <v>10</v>
      </c>
      <c r="E5" s="3" t="s">
        <v>11</v>
      </c>
      <c r="F5" s="3" t="s">
        <v>12</v>
      </c>
      <c r="G5" s="4">
        <v>7</v>
      </c>
      <c r="H5" s="3" t="s">
        <v>13</v>
      </c>
      <c r="I5" s="3" t="s">
        <v>14</v>
      </c>
    </row>
    <row r="6" spans="1:9" ht="28.5" x14ac:dyDescent="0.2">
      <c r="A6" s="5" t="s">
        <v>168</v>
      </c>
      <c r="B6" s="6" t="s">
        <v>82</v>
      </c>
      <c r="C6" s="6"/>
      <c r="D6" s="6"/>
      <c r="E6" s="7"/>
      <c r="F6" s="6"/>
      <c r="G6" s="8">
        <v>1027983</v>
      </c>
      <c r="H6" s="8">
        <v>0</v>
      </c>
      <c r="I6" s="8">
        <v>0</v>
      </c>
    </row>
    <row r="7" spans="1:9" ht="15" x14ac:dyDescent="0.2">
      <c r="A7" s="9" t="s">
        <v>15</v>
      </c>
      <c r="B7" s="10" t="s">
        <v>82</v>
      </c>
      <c r="C7" s="11" t="s">
        <v>16</v>
      </c>
      <c r="D7" s="4"/>
      <c r="E7" s="12"/>
      <c r="F7" s="4"/>
      <c r="G7" s="29">
        <v>1027983</v>
      </c>
      <c r="H7" s="29">
        <v>0</v>
      </c>
      <c r="I7" s="29">
        <v>0</v>
      </c>
    </row>
    <row r="8" spans="1:9" ht="45" x14ac:dyDescent="0.2">
      <c r="A8" s="14" t="s">
        <v>83</v>
      </c>
      <c r="B8" s="15" t="s">
        <v>82</v>
      </c>
      <c r="C8" s="16" t="s">
        <v>16</v>
      </c>
      <c r="D8" s="16" t="s">
        <v>59</v>
      </c>
      <c r="E8" s="17"/>
      <c r="F8" s="18"/>
      <c r="G8" s="13">
        <v>231683</v>
      </c>
      <c r="H8" s="13">
        <v>0</v>
      </c>
      <c r="I8" s="13">
        <v>0</v>
      </c>
    </row>
    <row r="9" spans="1:9" ht="30" x14ac:dyDescent="0.2">
      <c r="A9" s="21" t="s">
        <v>326</v>
      </c>
      <c r="B9" s="4" t="s">
        <v>82</v>
      </c>
      <c r="C9" s="4" t="s">
        <v>16</v>
      </c>
      <c r="D9" s="4" t="s">
        <v>59</v>
      </c>
      <c r="E9" s="4" t="s">
        <v>327</v>
      </c>
      <c r="F9" s="4"/>
      <c r="G9" s="20">
        <v>231683</v>
      </c>
      <c r="H9" s="20">
        <v>0</v>
      </c>
      <c r="I9" s="20">
        <v>0</v>
      </c>
    </row>
    <row r="10" spans="1:9" ht="60" x14ac:dyDescent="0.2">
      <c r="A10" s="21" t="s">
        <v>19</v>
      </c>
      <c r="B10" s="4" t="s">
        <v>82</v>
      </c>
      <c r="C10" s="4" t="s">
        <v>16</v>
      </c>
      <c r="D10" s="4" t="s">
        <v>59</v>
      </c>
      <c r="E10" s="4" t="s">
        <v>327</v>
      </c>
      <c r="F10" s="4" t="s">
        <v>22</v>
      </c>
      <c r="G10" s="20">
        <v>231683</v>
      </c>
      <c r="H10" s="20">
        <v>0</v>
      </c>
      <c r="I10" s="20">
        <v>0</v>
      </c>
    </row>
    <row r="11" spans="1:9" ht="30" x14ac:dyDescent="0.2">
      <c r="A11" s="21" t="s">
        <v>20</v>
      </c>
      <c r="B11" s="4" t="s">
        <v>82</v>
      </c>
      <c r="C11" s="4" t="s">
        <v>16</v>
      </c>
      <c r="D11" s="4" t="s">
        <v>59</v>
      </c>
      <c r="E11" s="4" t="s">
        <v>327</v>
      </c>
      <c r="F11" s="4" t="s">
        <v>23</v>
      </c>
      <c r="G11" s="20">
        <v>231683</v>
      </c>
      <c r="H11" s="20"/>
      <c r="I11" s="20"/>
    </row>
    <row r="12" spans="1:9" ht="15" x14ac:dyDescent="0.2">
      <c r="A12" s="14" t="s">
        <v>29</v>
      </c>
      <c r="B12" s="15" t="s">
        <v>82</v>
      </c>
      <c r="C12" s="15" t="s">
        <v>16</v>
      </c>
      <c r="D12" s="15" t="s">
        <v>30</v>
      </c>
      <c r="E12" s="24"/>
      <c r="F12" s="24"/>
      <c r="G12" s="13">
        <v>796300</v>
      </c>
      <c r="H12" s="13">
        <v>0</v>
      </c>
      <c r="I12" s="13">
        <v>0</v>
      </c>
    </row>
    <row r="13" spans="1:9" ht="30" x14ac:dyDescent="0.2">
      <c r="A13" s="19" t="s">
        <v>113</v>
      </c>
      <c r="B13" s="24" t="s">
        <v>82</v>
      </c>
      <c r="C13" s="24" t="s">
        <v>16</v>
      </c>
      <c r="D13" s="24" t="s">
        <v>30</v>
      </c>
      <c r="E13" s="26" t="s">
        <v>181</v>
      </c>
      <c r="F13" s="27"/>
      <c r="G13" s="20">
        <v>796300</v>
      </c>
      <c r="H13" s="20">
        <v>0</v>
      </c>
      <c r="I13" s="20">
        <v>0</v>
      </c>
    </row>
    <row r="14" spans="1:9" ht="60" x14ac:dyDescent="0.2">
      <c r="A14" s="25" t="s">
        <v>19</v>
      </c>
      <c r="B14" s="24" t="s">
        <v>82</v>
      </c>
      <c r="C14" s="24" t="s">
        <v>16</v>
      </c>
      <c r="D14" s="24" t="s">
        <v>30</v>
      </c>
      <c r="E14" s="26" t="s">
        <v>181</v>
      </c>
      <c r="F14" s="24">
        <v>100</v>
      </c>
      <c r="G14" s="20">
        <v>796300</v>
      </c>
      <c r="H14" s="20">
        <v>0</v>
      </c>
      <c r="I14" s="20">
        <v>0</v>
      </c>
    </row>
    <row r="15" spans="1:9" ht="15" x14ac:dyDescent="0.2">
      <c r="A15" s="25" t="s">
        <v>40</v>
      </c>
      <c r="B15" s="24" t="s">
        <v>82</v>
      </c>
      <c r="C15" s="24" t="s">
        <v>16</v>
      </c>
      <c r="D15" s="24" t="s">
        <v>30</v>
      </c>
      <c r="E15" s="26" t="s">
        <v>181</v>
      </c>
      <c r="F15" s="24">
        <v>110</v>
      </c>
      <c r="G15" s="20">
        <v>796300</v>
      </c>
      <c r="H15" s="20"/>
      <c r="I15" s="20"/>
    </row>
    <row r="16" spans="1:9" ht="28.5" x14ac:dyDescent="0.2">
      <c r="A16" s="5" t="s">
        <v>159</v>
      </c>
      <c r="B16" s="6" t="s">
        <v>86</v>
      </c>
      <c r="C16" s="6"/>
      <c r="D16" s="6"/>
      <c r="E16" s="7"/>
      <c r="F16" s="6"/>
      <c r="G16" s="8">
        <v>4555110.33</v>
      </c>
      <c r="H16" s="8">
        <v>0</v>
      </c>
      <c r="I16" s="8">
        <v>0</v>
      </c>
    </row>
    <row r="17" spans="1:9" ht="15" x14ac:dyDescent="0.2">
      <c r="A17" s="21" t="s">
        <v>70</v>
      </c>
      <c r="B17" s="4" t="s">
        <v>86</v>
      </c>
      <c r="C17" s="4" t="s">
        <v>18</v>
      </c>
      <c r="D17" s="4" t="s">
        <v>16</v>
      </c>
      <c r="E17" s="30" t="s">
        <v>182</v>
      </c>
      <c r="F17" s="4">
        <v>610</v>
      </c>
      <c r="G17" s="20">
        <v>17631.53</v>
      </c>
      <c r="H17" s="20"/>
      <c r="I17" s="20"/>
    </row>
    <row r="18" spans="1:9" ht="15" x14ac:dyDescent="0.2">
      <c r="A18" s="21" t="s">
        <v>88</v>
      </c>
      <c r="B18" s="4" t="s">
        <v>86</v>
      </c>
      <c r="C18" s="4" t="s">
        <v>18</v>
      </c>
      <c r="D18" s="4" t="s">
        <v>16</v>
      </c>
      <c r="E18" s="30" t="s">
        <v>182</v>
      </c>
      <c r="F18" s="4">
        <v>620</v>
      </c>
      <c r="G18" s="20">
        <v>-17631.53</v>
      </c>
      <c r="H18" s="20"/>
      <c r="I18" s="20"/>
    </row>
    <row r="19" spans="1:9" ht="14.25" x14ac:dyDescent="0.2">
      <c r="A19" s="9" t="s">
        <v>62</v>
      </c>
      <c r="B19" s="10" t="s">
        <v>86</v>
      </c>
      <c r="C19" s="10" t="s">
        <v>28</v>
      </c>
      <c r="D19" s="10"/>
      <c r="E19" s="28"/>
      <c r="F19" s="31"/>
      <c r="G19" s="29">
        <v>4555110.33</v>
      </c>
      <c r="H19" s="29">
        <v>0</v>
      </c>
      <c r="I19" s="29">
        <v>0</v>
      </c>
    </row>
    <row r="20" spans="1:9" ht="15" x14ac:dyDescent="0.2">
      <c r="A20" s="14" t="s">
        <v>89</v>
      </c>
      <c r="B20" s="15" t="s">
        <v>86</v>
      </c>
      <c r="C20" s="15" t="s">
        <v>28</v>
      </c>
      <c r="D20" s="15" t="s">
        <v>16</v>
      </c>
      <c r="E20" s="16"/>
      <c r="F20" s="15"/>
      <c r="G20" s="13">
        <v>3858202.33</v>
      </c>
      <c r="H20" s="13">
        <v>0</v>
      </c>
      <c r="I20" s="13">
        <v>0</v>
      </c>
    </row>
    <row r="21" spans="1:9" ht="60" x14ac:dyDescent="0.2">
      <c r="A21" s="102" t="s">
        <v>305</v>
      </c>
      <c r="B21" s="4" t="s">
        <v>86</v>
      </c>
      <c r="C21" s="4" t="s">
        <v>28</v>
      </c>
      <c r="D21" s="4" t="s">
        <v>16</v>
      </c>
      <c r="E21" s="103" t="s">
        <v>306</v>
      </c>
      <c r="F21" s="4"/>
      <c r="G21" s="20">
        <v>76092</v>
      </c>
      <c r="H21" s="20">
        <v>0</v>
      </c>
      <c r="I21" s="20">
        <v>0</v>
      </c>
    </row>
    <row r="22" spans="1:9" ht="30" x14ac:dyDescent="0.2">
      <c r="A22" s="21" t="s">
        <v>34</v>
      </c>
      <c r="B22" s="4" t="s">
        <v>86</v>
      </c>
      <c r="C22" s="4" t="s">
        <v>28</v>
      </c>
      <c r="D22" s="4" t="s">
        <v>16</v>
      </c>
      <c r="E22" s="103" t="s">
        <v>306</v>
      </c>
      <c r="F22" s="4" t="s">
        <v>71</v>
      </c>
      <c r="G22" s="20">
        <v>76092</v>
      </c>
      <c r="H22" s="20">
        <v>0</v>
      </c>
      <c r="I22" s="20">
        <v>0</v>
      </c>
    </row>
    <row r="23" spans="1:9" ht="15" x14ac:dyDescent="0.2">
      <c r="A23" s="21" t="s">
        <v>88</v>
      </c>
      <c r="B23" s="4" t="s">
        <v>86</v>
      </c>
      <c r="C23" s="4" t="s">
        <v>28</v>
      </c>
      <c r="D23" s="4" t="s">
        <v>16</v>
      </c>
      <c r="E23" s="103" t="s">
        <v>306</v>
      </c>
      <c r="F23" s="4" t="s">
        <v>107</v>
      </c>
      <c r="G23" s="20">
        <v>76092</v>
      </c>
      <c r="H23" s="20"/>
      <c r="I23" s="20"/>
    </row>
    <row r="24" spans="1:9" ht="15" x14ac:dyDescent="0.2">
      <c r="A24" s="19" t="s">
        <v>90</v>
      </c>
      <c r="B24" s="4" t="s">
        <v>86</v>
      </c>
      <c r="C24" s="4" t="s">
        <v>28</v>
      </c>
      <c r="D24" s="4" t="s">
        <v>16</v>
      </c>
      <c r="E24" s="12" t="s">
        <v>185</v>
      </c>
      <c r="F24" s="4"/>
      <c r="G24" s="20">
        <v>3427110.33</v>
      </c>
      <c r="H24" s="20">
        <v>0</v>
      </c>
      <c r="I24" s="20">
        <v>0</v>
      </c>
    </row>
    <row r="25" spans="1:9" ht="30" x14ac:dyDescent="0.2">
      <c r="A25" s="21" t="s">
        <v>34</v>
      </c>
      <c r="B25" s="4" t="s">
        <v>86</v>
      </c>
      <c r="C25" s="4" t="s">
        <v>28</v>
      </c>
      <c r="D25" s="4" t="s">
        <v>16</v>
      </c>
      <c r="E25" s="12" t="s">
        <v>185</v>
      </c>
      <c r="F25" s="4">
        <v>600</v>
      </c>
      <c r="G25" s="20">
        <v>3427110.33</v>
      </c>
      <c r="H25" s="20">
        <v>0</v>
      </c>
      <c r="I25" s="20">
        <v>0</v>
      </c>
    </row>
    <row r="26" spans="1:9" ht="15" x14ac:dyDescent="0.2">
      <c r="A26" s="21" t="s">
        <v>35</v>
      </c>
      <c r="B26" s="4" t="s">
        <v>86</v>
      </c>
      <c r="C26" s="4" t="s">
        <v>28</v>
      </c>
      <c r="D26" s="4" t="s">
        <v>16</v>
      </c>
      <c r="E26" s="12" t="s">
        <v>185</v>
      </c>
      <c r="F26" s="4">
        <v>620</v>
      </c>
      <c r="G26" s="20">
        <v>3427110.33</v>
      </c>
      <c r="H26" s="20"/>
      <c r="I26" s="20"/>
    </row>
    <row r="27" spans="1:9" ht="15" x14ac:dyDescent="0.2">
      <c r="A27" s="19" t="s">
        <v>91</v>
      </c>
      <c r="B27" s="4" t="s">
        <v>86</v>
      </c>
      <c r="C27" s="4" t="s">
        <v>28</v>
      </c>
      <c r="D27" s="4" t="s">
        <v>16</v>
      </c>
      <c r="E27" s="12" t="s">
        <v>186</v>
      </c>
      <c r="F27" s="4"/>
      <c r="G27" s="20">
        <v>355000</v>
      </c>
      <c r="H27" s="20">
        <v>0</v>
      </c>
      <c r="I27" s="20">
        <v>0</v>
      </c>
    </row>
    <row r="28" spans="1:9" ht="30" x14ac:dyDescent="0.2">
      <c r="A28" s="21" t="s">
        <v>34</v>
      </c>
      <c r="B28" s="4" t="s">
        <v>86</v>
      </c>
      <c r="C28" s="4" t="s">
        <v>28</v>
      </c>
      <c r="D28" s="4" t="s">
        <v>16</v>
      </c>
      <c r="E28" s="12" t="s">
        <v>186</v>
      </c>
      <c r="F28" s="4">
        <v>600</v>
      </c>
      <c r="G28" s="20">
        <v>355000</v>
      </c>
      <c r="H28" s="20">
        <v>0</v>
      </c>
      <c r="I28" s="20">
        <v>0</v>
      </c>
    </row>
    <row r="29" spans="1:9" ht="15" x14ac:dyDescent="0.2">
      <c r="A29" s="21" t="s">
        <v>64</v>
      </c>
      <c r="B29" s="4" t="s">
        <v>86</v>
      </c>
      <c r="C29" s="4" t="s">
        <v>28</v>
      </c>
      <c r="D29" s="4" t="s">
        <v>16</v>
      </c>
      <c r="E29" s="12" t="s">
        <v>186</v>
      </c>
      <c r="F29" s="4">
        <v>610</v>
      </c>
      <c r="G29" s="20">
        <v>147000</v>
      </c>
      <c r="H29" s="20"/>
      <c r="I29" s="20"/>
    </row>
    <row r="30" spans="1:9" ht="15" x14ac:dyDescent="0.2">
      <c r="A30" s="21" t="s">
        <v>88</v>
      </c>
      <c r="B30" s="4" t="s">
        <v>86</v>
      </c>
      <c r="C30" s="4" t="s">
        <v>28</v>
      </c>
      <c r="D30" s="4" t="s">
        <v>16</v>
      </c>
      <c r="E30" s="12" t="s">
        <v>186</v>
      </c>
      <c r="F30" s="4">
        <v>620</v>
      </c>
      <c r="G30" s="20">
        <v>208000</v>
      </c>
      <c r="H30" s="20"/>
      <c r="I30" s="20"/>
    </row>
    <row r="31" spans="1:9" ht="15" x14ac:dyDescent="0.2">
      <c r="A31" s="14" t="s">
        <v>93</v>
      </c>
      <c r="B31" s="15" t="s">
        <v>86</v>
      </c>
      <c r="C31" s="15" t="s">
        <v>28</v>
      </c>
      <c r="D31" s="15" t="s">
        <v>36</v>
      </c>
      <c r="E31" s="16"/>
      <c r="F31" s="34"/>
      <c r="G31" s="13">
        <v>519550</v>
      </c>
      <c r="H31" s="13">
        <v>0</v>
      </c>
      <c r="I31" s="13">
        <v>0</v>
      </c>
    </row>
    <row r="32" spans="1:9" ht="15" x14ac:dyDescent="0.2">
      <c r="A32" s="19" t="s">
        <v>91</v>
      </c>
      <c r="B32" s="4" t="s">
        <v>86</v>
      </c>
      <c r="C32" s="4" t="s">
        <v>28</v>
      </c>
      <c r="D32" s="4" t="s">
        <v>36</v>
      </c>
      <c r="E32" s="12" t="s">
        <v>186</v>
      </c>
      <c r="F32" s="4"/>
      <c r="G32" s="20">
        <v>519550</v>
      </c>
      <c r="H32" s="20">
        <v>0</v>
      </c>
      <c r="I32" s="20">
        <v>0</v>
      </c>
    </row>
    <row r="33" spans="1:9" ht="30" x14ac:dyDescent="0.2">
      <c r="A33" s="21" t="s">
        <v>34</v>
      </c>
      <c r="B33" s="4" t="s">
        <v>86</v>
      </c>
      <c r="C33" s="4" t="s">
        <v>28</v>
      </c>
      <c r="D33" s="4" t="s">
        <v>36</v>
      </c>
      <c r="E33" s="12" t="s">
        <v>186</v>
      </c>
      <c r="F33" s="4">
        <v>600</v>
      </c>
      <c r="G33" s="20">
        <v>519550</v>
      </c>
      <c r="H33" s="20">
        <v>0</v>
      </c>
      <c r="I33" s="20">
        <v>0</v>
      </c>
    </row>
    <row r="34" spans="1:9" ht="15" x14ac:dyDescent="0.2">
      <c r="A34" s="21" t="s">
        <v>94</v>
      </c>
      <c r="B34" s="4" t="s">
        <v>86</v>
      </c>
      <c r="C34" s="4" t="s">
        <v>28</v>
      </c>
      <c r="D34" s="4" t="s">
        <v>36</v>
      </c>
      <c r="E34" s="12" t="s">
        <v>186</v>
      </c>
      <c r="F34" s="4">
        <v>610</v>
      </c>
      <c r="G34" s="20">
        <v>271925</v>
      </c>
      <c r="H34" s="20"/>
      <c r="I34" s="20"/>
    </row>
    <row r="35" spans="1:9" ht="15" x14ac:dyDescent="0.2">
      <c r="A35" s="21" t="s">
        <v>88</v>
      </c>
      <c r="B35" s="4" t="s">
        <v>86</v>
      </c>
      <c r="C35" s="4" t="s">
        <v>28</v>
      </c>
      <c r="D35" s="4" t="s">
        <v>36</v>
      </c>
      <c r="E35" s="12" t="s">
        <v>186</v>
      </c>
      <c r="F35" s="4">
        <v>620</v>
      </c>
      <c r="G35" s="20">
        <v>247625</v>
      </c>
      <c r="H35" s="20"/>
      <c r="I35" s="20"/>
    </row>
    <row r="36" spans="1:9" ht="15" x14ac:dyDescent="0.2">
      <c r="A36" s="14" t="s">
        <v>66</v>
      </c>
      <c r="B36" s="15" t="s">
        <v>86</v>
      </c>
      <c r="C36" s="15" t="s">
        <v>28</v>
      </c>
      <c r="D36" s="15" t="s">
        <v>39</v>
      </c>
      <c r="E36" s="16"/>
      <c r="F36" s="15"/>
      <c r="G36" s="13">
        <v>177358</v>
      </c>
      <c r="H36" s="13">
        <v>0</v>
      </c>
      <c r="I36" s="13">
        <v>0</v>
      </c>
    </row>
    <row r="37" spans="1:9" ht="30" x14ac:dyDescent="0.2">
      <c r="A37" s="21" t="s">
        <v>24</v>
      </c>
      <c r="B37" s="4" t="s">
        <v>86</v>
      </c>
      <c r="C37" s="4" t="s">
        <v>28</v>
      </c>
      <c r="D37" s="4" t="s">
        <v>39</v>
      </c>
      <c r="E37" s="12" t="s">
        <v>189</v>
      </c>
      <c r="F37" s="4">
        <v>200</v>
      </c>
      <c r="G37" s="20">
        <v>13200</v>
      </c>
      <c r="H37" s="20">
        <v>0</v>
      </c>
      <c r="I37" s="20">
        <v>0</v>
      </c>
    </row>
    <row r="38" spans="1:9" ht="30" x14ac:dyDescent="0.2">
      <c r="A38" s="21" t="s">
        <v>25</v>
      </c>
      <c r="B38" s="4" t="s">
        <v>86</v>
      </c>
      <c r="C38" s="4" t="s">
        <v>28</v>
      </c>
      <c r="D38" s="4" t="s">
        <v>39</v>
      </c>
      <c r="E38" s="12" t="s">
        <v>189</v>
      </c>
      <c r="F38" s="4">
        <v>240</v>
      </c>
      <c r="G38" s="20">
        <v>13200</v>
      </c>
      <c r="H38" s="20"/>
      <c r="I38" s="20"/>
    </row>
    <row r="39" spans="1:9" ht="15" x14ac:dyDescent="0.2">
      <c r="A39" s="25" t="s">
        <v>31</v>
      </c>
      <c r="B39" s="24" t="s">
        <v>86</v>
      </c>
      <c r="C39" s="24" t="s">
        <v>28</v>
      </c>
      <c r="D39" s="24" t="s">
        <v>39</v>
      </c>
      <c r="E39" s="12" t="s">
        <v>189</v>
      </c>
      <c r="F39" s="24">
        <v>300</v>
      </c>
      <c r="G39" s="20">
        <v>-13200</v>
      </c>
      <c r="H39" s="20">
        <v>0</v>
      </c>
      <c r="I39" s="20">
        <v>0</v>
      </c>
    </row>
    <row r="40" spans="1:9" ht="15" x14ac:dyDescent="0.2">
      <c r="A40" s="25" t="s">
        <v>95</v>
      </c>
      <c r="B40" s="24" t="s">
        <v>86</v>
      </c>
      <c r="C40" s="24" t="s">
        <v>28</v>
      </c>
      <c r="D40" s="24" t="s">
        <v>39</v>
      </c>
      <c r="E40" s="12" t="s">
        <v>189</v>
      </c>
      <c r="F40" s="24">
        <v>350</v>
      </c>
      <c r="G40" s="20">
        <v>-13200</v>
      </c>
      <c r="H40" s="20"/>
      <c r="I40" s="20"/>
    </row>
    <row r="41" spans="1:9" ht="30" x14ac:dyDescent="0.2">
      <c r="A41" s="21" t="s">
        <v>192</v>
      </c>
      <c r="B41" s="4" t="s">
        <v>86</v>
      </c>
      <c r="C41" s="4" t="s">
        <v>28</v>
      </c>
      <c r="D41" s="4" t="s">
        <v>39</v>
      </c>
      <c r="E41" s="4" t="s">
        <v>193</v>
      </c>
      <c r="F41" s="4"/>
      <c r="G41" s="20">
        <v>34560</v>
      </c>
      <c r="H41" s="20">
        <v>0</v>
      </c>
      <c r="I41" s="20">
        <v>0</v>
      </c>
    </row>
    <row r="42" spans="1:9" ht="15" x14ac:dyDescent="0.2">
      <c r="A42" s="25" t="s">
        <v>31</v>
      </c>
      <c r="B42" s="4" t="s">
        <v>86</v>
      </c>
      <c r="C42" s="4" t="s">
        <v>28</v>
      </c>
      <c r="D42" s="4" t="s">
        <v>39</v>
      </c>
      <c r="E42" s="4" t="s">
        <v>193</v>
      </c>
      <c r="F42" s="4" t="s">
        <v>137</v>
      </c>
      <c r="G42" s="20">
        <v>34560</v>
      </c>
      <c r="H42" s="20">
        <v>0</v>
      </c>
      <c r="I42" s="20">
        <v>0</v>
      </c>
    </row>
    <row r="43" spans="1:9" ht="15" x14ac:dyDescent="0.2">
      <c r="A43" s="21" t="s">
        <v>195</v>
      </c>
      <c r="B43" s="4" t="s">
        <v>86</v>
      </c>
      <c r="C43" s="4" t="s">
        <v>28</v>
      </c>
      <c r="D43" s="4" t="s">
        <v>39</v>
      </c>
      <c r="E43" s="4" t="s">
        <v>193</v>
      </c>
      <c r="F43" s="4" t="s">
        <v>194</v>
      </c>
      <c r="G43" s="20">
        <v>34560</v>
      </c>
      <c r="H43" s="20"/>
      <c r="I43" s="20"/>
    </row>
    <row r="44" spans="1:9" ht="15" x14ac:dyDescent="0.2">
      <c r="A44" s="21" t="s">
        <v>70</v>
      </c>
      <c r="B44" s="4" t="s">
        <v>86</v>
      </c>
      <c r="C44" s="4" t="s">
        <v>28</v>
      </c>
      <c r="D44" s="4" t="s">
        <v>39</v>
      </c>
      <c r="E44" s="12" t="s">
        <v>191</v>
      </c>
      <c r="F44" s="4">
        <v>610</v>
      </c>
      <c r="G44" s="20">
        <v>-7000</v>
      </c>
      <c r="H44" s="20"/>
      <c r="I44" s="20"/>
    </row>
    <row r="45" spans="1:9" ht="15" x14ac:dyDescent="0.2">
      <c r="A45" s="21" t="s">
        <v>88</v>
      </c>
      <c r="B45" s="4" t="s">
        <v>86</v>
      </c>
      <c r="C45" s="4" t="s">
        <v>28</v>
      </c>
      <c r="D45" s="4" t="s">
        <v>39</v>
      </c>
      <c r="E45" s="12" t="s">
        <v>191</v>
      </c>
      <c r="F45" s="4">
        <v>620</v>
      </c>
      <c r="G45" s="20">
        <v>7000</v>
      </c>
      <c r="H45" s="20"/>
      <c r="I45" s="20"/>
    </row>
    <row r="46" spans="1:9" ht="30" x14ac:dyDescent="0.2">
      <c r="A46" s="21" t="s">
        <v>326</v>
      </c>
      <c r="B46" s="4" t="s">
        <v>86</v>
      </c>
      <c r="C46" s="24" t="s">
        <v>28</v>
      </c>
      <c r="D46" s="24" t="s">
        <v>39</v>
      </c>
      <c r="E46" s="4" t="s">
        <v>327</v>
      </c>
      <c r="F46" s="4"/>
      <c r="G46" s="20">
        <v>142798</v>
      </c>
      <c r="H46" s="20">
        <v>0</v>
      </c>
      <c r="I46" s="20">
        <v>0</v>
      </c>
    </row>
    <row r="47" spans="1:9" ht="60" x14ac:dyDescent="0.2">
      <c r="A47" s="21" t="s">
        <v>19</v>
      </c>
      <c r="B47" s="4" t="s">
        <v>86</v>
      </c>
      <c r="C47" s="24" t="s">
        <v>28</v>
      </c>
      <c r="D47" s="24" t="s">
        <v>39</v>
      </c>
      <c r="E47" s="4" t="s">
        <v>327</v>
      </c>
      <c r="F47" s="4" t="s">
        <v>22</v>
      </c>
      <c r="G47" s="20">
        <v>142798</v>
      </c>
      <c r="H47" s="20">
        <v>0</v>
      </c>
      <c r="I47" s="20">
        <v>0</v>
      </c>
    </row>
    <row r="48" spans="1:9" ht="30" x14ac:dyDescent="0.2">
      <c r="A48" s="21" t="s">
        <v>20</v>
      </c>
      <c r="B48" s="4" t="s">
        <v>86</v>
      </c>
      <c r="C48" s="24" t="s">
        <v>28</v>
      </c>
      <c r="D48" s="24" t="s">
        <v>39</v>
      </c>
      <c r="E48" s="4" t="s">
        <v>327</v>
      </c>
      <c r="F48" s="4" t="s">
        <v>23</v>
      </c>
      <c r="G48" s="20">
        <v>142798</v>
      </c>
      <c r="H48" s="20"/>
      <c r="I48" s="20"/>
    </row>
    <row r="49" spans="1:9" ht="42.75" x14ac:dyDescent="0.2">
      <c r="A49" s="5" t="s">
        <v>161</v>
      </c>
      <c r="B49" s="6" t="s">
        <v>162</v>
      </c>
      <c r="C49" s="6"/>
      <c r="D49" s="6"/>
      <c r="E49" s="7"/>
      <c r="F49" s="6"/>
      <c r="G49" s="8">
        <v>844516</v>
      </c>
      <c r="H49" s="8">
        <v>0</v>
      </c>
      <c r="I49" s="8">
        <v>0</v>
      </c>
    </row>
    <row r="50" spans="1:9" ht="14.25" x14ac:dyDescent="0.2">
      <c r="A50" s="9" t="s">
        <v>15</v>
      </c>
      <c r="B50" s="10" t="s">
        <v>162</v>
      </c>
      <c r="C50" s="10" t="s">
        <v>16</v>
      </c>
      <c r="D50" s="10"/>
      <c r="E50" s="28"/>
      <c r="F50" s="10"/>
      <c r="G50" s="29">
        <v>149516</v>
      </c>
      <c r="H50" s="29">
        <v>0</v>
      </c>
      <c r="I50" s="29">
        <v>0</v>
      </c>
    </row>
    <row r="51" spans="1:9" ht="15" x14ac:dyDescent="0.2">
      <c r="A51" s="14" t="s">
        <v>29</v>
      </c>
      <c r="B51" s="15" t="s">
        <v>162</v>
      </c>
      <c r="C51" s="15" t="s">
        <v>16</v>
      </c>
      <c r="D51" s="15" t="s">
        <v>30</v>
      </c>
      <c r="E51" s="16"/>
      <c r="F51" s="15"/>
      <c r="G51" s="13">
        <v>149516</v>
      </c>
      <c r="H51" s="13">
        <v>0</v>
      </c>
      <c r="I51" s="13">
        <v>0</v>
      </c>
    </row>
    <row r="52" spans="1:9" ht="30" x14ac:dyDescent="0.2">
      <c r="A52" s="37" t="s">
        <v>104</v>
      </c>
      <c r="B52" s="4" t="s">
        <v>162</v>
      </c>
      <c r="C52" s="4" t="s">
        <v>16</v>
      </c>
      <c r="D52" s="4" t="s">
        <v>30</v>
      </c>
      <c r="E52" s="4" t="s">
        <v>199</v>
      </c>
      <c r="F52" s="4"/>
      <c r="G52" s="20">
        <v>50900</v>
      </c>
      <c r="H52" s="20">
        <v>0</v>
      </c>
      <c r="I52" s="20">
        <v>0</v>
      </c>
    </row>
    <row r="53" spans="1:9" ht="30" x14ac:dyDescent="0.2">
      <c r="A53" s="36" t="s">
        <v>24</v>
      </c>
      <c r="B53" s="4" t="s">
        <v>162</v>
      </c>
      <c r="C53" s="4" t="s">
        <v>16</v>
      </c>
      <c r="D53" s="4" t="s">
        <v>30</v>
      </c>
      <c r="E53" s="4" t="s">
        <v>199</v>
      </c>
      <c r="F53" s="4">
        <v>200</v>
      </c>
      <c r="G53" s="20">
        <v>50900</v>
      </c>
      <c r="H53" s="20">
        <v>0</v>
      </c>
      <c r="I53" s="20">
        <v>0</v>
      </c>
    </row>
    <row r="54" spans="1:9" ht="30" x14ac:dyDescent="0.2">
      <c r="A54" s="36" t="s">
        <v>25</v>
      </c>
      <c r="B54" s="4" t="s">
        <v>162</v>
      </c>
      <c r="C54" s="4" t="s">
        <v>16</v>
      </c>
      <c r="D54" s="4" t="s">
        <v>30</v>
      </c>
      <c r="E54" s="4" t="s">
        <v>199</v>
      </c>
      <c r="F54" s="4">
        <v>240</v>
      </c>
      <c r="G54" s="20">
        <v>50900</v>
      </c>
      <c r="H54" s="20"/>
      <c r="I54" s="20"/>
    </row>
    <row r="55" spans="1:9" ht="30" x14ac:dyDescent="0.2">
      <c r="A55" s="21" t="s">
        <v>326</v>
      </c>
      <c r="B55" s="4" t="s">
        <v>162</v>
      </c>
      <c r="C55" s="4" t="s">
        <v>16</v>
      </c>
      <c r="D55" s="4" t="s">
        <v>30</v>
      </c>
      <c r="E55" s="4" t="s">
        <v>327</v>
      </c>
      <c r="F55" s="4"/>
      <c r="G55" s="20">
        <v>98616</v>
      </c>
      <c r="H55" s="20">
        <v>0</v>
      </c>
      <c r="I55" s="20">
        <v>0</v>
      </c>
    </row>
    <row r="56" spans="1:9" ht="60" x14ac:dyDescent="0.2">
      <c r="A56" s="21" t="s">
        <v>19</v>
      </c>
      <c r="B56" s="4" t="s">
        <v>162</v>
      </c>
      <c r="C56" s="4" t="s">
        <v>16</v>
      </c>
      <c r="D56" s="4" t="s">
        <v>30</v>
      </c>
      <c r="E56" s="4" t="s">
        <v>327</v>
      </c>
      <c r="F56" s="4" t="s">
        <v>22</v>
      </c>
      <c r="G56" s="20">
        <v>98616</v>
      </c>
      <c r="H56" s="20">
        <v>0</v>
      </c>
      <c r="I56" s="20">
        <v>0</v>
      </c>
    </row>
    <row r="57" spans="1:9" ht="30" x14ac:dyDescent="0.2">
      <c r="A57" s="21" t="s">
        <v>20</v>
      </c>
      <c r="B57" s="4" t="s">
        <v>162</v>
      </c>
      <c r="C57" s="4" t="s">
        <v>16</v>
      </c>
      <c r="D57" s="4" t="s">
        <v>30</v>
      </c>
      <c r="E57" s="4" t="s">
        <v>327</v>
      </c>
      <c r="F57" s="4" t="s">
        <v>23</v>
      </c>
      <c r="G57" s="20">
        <v>98616</v>
      </c>
      <c r="H57" s="20"/>
      <c r="I57" s="20"/>
    </row>
    <row r="58" spans="1:9" ht="15" x14ac:dyDescent="0.2">
      <c r="A58" s="9" t="s">
        <v>41</v>
      </c>
      <c r="B58" s="10" t="s">
        <v>162</v>
      </c>
      <c r="C58" s="28" t="s">
        <v>18</v>
      </c>
      <c r="D58" s="4"/>
      <c r="E58" s="4"/>
      <c r="F58" s="4"/>
      <c r="G58" s="29">
        <v>695000</v>
      </c>
      <c r="H58" s="29">
        <v>0</v>
      </c>
      <c r="I58" s="29">
        <v>0</v>
      </c>
    </row>
    <row r="59" spans="1:9" ht="15" x14ac:dyDescent="0.2">
      <c r="A59" s="38" t="s">
        <v>132</v>
      </c>
      <c r="B59" s="39" t="s">
        <v>162</v>
      </c>
      <c r="C59" s="40" t="s">
        <v>18</v>
      </c>
      <c r="D59" s="40" t="s">
        <v>59</v>
      </c>
      <c r="E59" s="41"/>
      <c r="F59" s="41"/>
      <c r="G59" s="13">
        <v>695000</v>
      </c>
      <c r="H59" s="13">
        <v>0</v>
      </c>
      <c r="I59" s="13">
        <v>0</v>
      </c>
    </row>
    <row r="60" spans="1:9" ht="30" x14ac:dyDescent="0.2">
      <c r="A60" s="42" t="s">
        <v>133</v>
      </c>
      <c r="B60" s="43" t="s">
        <v>162</v>
      </c>
      <c r="C60" s="44" t="s">
        <v>18</v>
      </c>
      <c r="D60" s="44" t="s">
        <v>59</v>
      </c>
      <c r="E60" s="45" t="s">
        <v>200</v>
      </c>
      <c r="F60" s="45"/>
      <c r="G60" s="20">
        <v>695000</v>
      </c>
      <c r="H60" s="20">
        <v>0</v>
      </c>
      <c r="I60" s="20">
        <v>0</v>
      </c>
    </row>
    <row r="61" spans="1:9" ht="30" x14ac:dyDescent="0.2">
      <c r="A61" s="42" t="s">
        <v>24</v>
      </c>
      <c r="B61" s="43" t="s">
        <v>162</v>
      </c>
      <c r="C61" s="44" t="s">
        <v>18</v>
      </c>
      <c r="D61" s="44" t="s">
        <v>59</v>
      </c>
      <c r="E61" s="45" t="s">
        <v>200</v>
      </c>
      <c r="F61" s="45">
        <v>200</v>
      </c>
      <c r="G61" s="20">
        <v>695000</v>
      </c>
      <c r="H61" s="20">
        <v>0</v>
      </c>
      <c r="I61" s="20">
        <v>0</v>
      </c>
    </row>
    <row r="62" spans="1:9" ht="30" x14ac:dyDescent="0.2">
      <c r="A62" s="42" t="s">
        <v>134</v>
      </c>
      <c r="B62" s="43" t="s">
        <v>162</v>
      </c>
      <c r="C62" s="44" t="s">
        <v>18</v>
      </c>
      <c r="D62" s="44" t="s">
        <v>59</v>
      </c>
      <c r="E62" s="45" t="s">
        <v>200</v>
      </c>
      <c r="F62" s="45">
        <v>240</v>
      </c>
      <c r="G62" s="20">
        <v>695000</v>
      </c>
      <c r="H62" s="20"/>
      <c r="I62" s="20"/>
    </row>
    <row r="63" spans="1:9" ht="28.5" x14ac:dyDescent="0.2">
      <c r="A63" s="86" t="s">
        <v>163</v>
      </c>
      <c r="B63" s="6" t="s">
        <v>164</v>
      </c>
      <c r="C63" s="87" t="s">
        <v>0</v>
      </c>
      <c r="D63" s="87" t="s">
        <v>0</v>
      </c>
      <c r="E63" s="88" t="s">
        <v>0</v>
      </c>
      <c r="F63" s="89" t="s">
        <v>0</v>
      </c>
      <c r="G63" s="8">
        <v>31978828.850000001</v>
      </c>
      <c r="H63" s="8">
        <v>0</v>
      </c>
      <c r="I63" s="8">
        <v>0</v>
      </c>
    </row>
    <row r="64" spans="1:9" ht="15" x14ac:dyDescent="0.2">
      <c r="A64" s="9" t="s">
        <v>15</v>
      </c>
      <c r="B64" s="6" t="s">
        <v>164</v>
      </c>
      <c r="C64" s="11" t="s">
        <v>16</v>
      </c>
      <c r="D64" s="49" t="s">
        <v>0</v>
      </c>
      <c r="E64" s="50" t="s">
        <v>0</v>
      </c>
      <c r="F64" s="34" t="s">
        <v>0</v>
      </c>
      <c r="G64" s="29">
        <v>4997436.88</v>
      </c>
      <c r="H64" s="29">
        <v>0</v>
      </c>
      <c r="I64" s="29">
        <v>0</v>
      </c>
    </row>
    <row r="65" spans="1:9" ht="45" x14ac:dyDescent="0.2">
      <c r="A65" s="14" t="s">
        <v>248</v>
      </c>
      <c r="B65" s="51" t="s">
        <v>164</v>
      </c>
      <c r="C65" s="15" t="s">
        <v>16</v>
      </c>
      <c r="D65" s="15" t="s">
        <v>18</v>
      </c>
      <c r="E65" s="52"/>
      <c r="F65" s="34"/>
      <c r="G65" s="13">
        <v>4167436.88</v>
      </c>
      <c r="H65" s="13">
        <v>0</v>
      </c>
      <c r="I65" s="13">
        <v>0</v>
      </c>
    </row>
    <row r="66" spans="1:9" ht="45" x14ac:dyDescent="0.2">
      <c r="A66" s="19" t="s">
        <v>101</v>
      </c>
      <c r="B66" s="4" t="s">
        <v>164</v>
      </c>
      <c r="C66" s="4" t="s">
        <v>16</v>
      </c>
      <c r="D66" s="4" t="s">
        <v>18</v>
      </c>
      <c r="E66" s="4" t="s">
        <v>209</v>
      </c>
      <c r="F66" s="35"/>
      <c r="G66" s="20">
        <v>203853.88</v>
      </c>
      <c r="H66" s="20">
        <v>0</v>
      </c>
      <c r="I66" s="20">
        <v>0</v>
      </c>
    </row>
    <row r="67" spans="1:9" ht="60" x14ac:dyDescent="0.2">
      <c r="A67" s="32" t="s">
        <v>19</v>
      </c>
      <c r="B67" s="4" t="s">
        <v>164</v>
      </c>
      <c r="C67" s="4" t="s">
        <v>16</v>
      </c>
      <c r="D67" s="4" t="s">
        <v>18</v>
      </c>
      <c r="E67" s="4" t="s">
        <v>209</v>
      </c>
      <c r="F67" s="4">
        <v>100</v>
      </c>
      <c r="G67" s="20">
        <v>203853.88</v>
      </c>
      <c r="H67" s="20">
        <v>0</v>
      </c>
      <c r="I67" s="20">
        <v>0</v>
      </c>
    </row>
    <row r="68" spans="1:9" ht="30" x14ac:dyDescent="0.2">
      <c r="A68" s="32" t="s">
        <v>20</v>
      </c>
      <c r="B68" s="4" t="s">
        <v>164</v>
      </c>
      <c r="C68" s="4" t="s">
        <v>16</v>
      </c>
      <c r="D68" s="4" t="s">
        <v>18</v>
      </c>
      <c r="E68" s="4" t="s">
        <v>209</v>
      </c>
      <c r="F68" s="4">
        <v>120</v>
      </c>
      <c r="G68" s="20">
        <v>203853.88</v>
      </c>
      <c r="H68" s="20"/>
      <c r="I68" s="20"/>
    </row>
    <row r="69" spans="1:9" ht="30" x14ac:dyDescent="0.2">
      <c r="A69" s="19" t="s">
        <v>21</v>
      </c>
      <c r="B69" s="4" t="s">
        <v>164</v>
      </c>
      <c r="C69" s="4" t="s">
        <v>16</v>
      </c>
      <c r="D69" s="4" t="s">
        <v>18</v>
      </c>
      <c r="E69" s="4" t="s">
        <v>210</v>
      </c>
      <c r="F69" s="4"/>
      <c r="G69" s="20">
        <v>3047540</v>
      </c>
      <c r="H69" s="20">
        <v>0</v>
      </c>
      <c r="I69" s="20">
        <v>0</v>
      </c>
    </row>
    <row r="70" spans="1:9" ht="60" x14ac:dyDescent="0.2">
      <c r="A70" s="32" t="s">
        <v>19</v>
      </c>
      <c r="B70" s="4" t="s">
        <v>164</v>
      </c>
      <c r="C70" s="4" t="s">
        <v>16</v>
      </c>
      <c r="D70" s="4" t="s">
        <v>18</v>
      </c>
      <c r="E70" s="4" t="s">
        <v>210</v>
      </c>
      <c r="F70" s="4" t="s">
        <v>22</v>
      </c>
      <c r="G70" s="20">
        <v>-134100</v>
      </c>
      <c r="H70" s="20">
        <v>0</v>
      </c>
      <c r="I70" s="20">
        <v>0</v>
      </c>
    </row>
    <row r="71" spans="1:9" ht="30" x14ac:dyDescent="0.2">
      <c r="A71" s="32" t="s">
        <v>20</v>
      </c>
      <c r="B71" s="4" t="s">
        <v>164</v>
      </c>
      <c r="C71" s="4" t="s">
        <v>16</v>
      </c>
      <c r="D71" s="4" t="s">
        <v>18</v>
      </c>
      <c r="E71" s="4" t="s">
        <v>210</v>
      </c>
      <c r="F71" s="4" t="s">
        <v>23</v>
      </c>
      <c r="G71" s="20">
        <v>-134100</v>
      </c>
      <c r="H71" s="20"/>
      <c r="I71" s="20"/>
    </row>
    <row r="72" spans="1:9" ht="30" x14ac:dyDescent="0.2">
      <c r="A72" s="32" t="s">
        <v>24</v>
      </c>
      <c r="B72" s="4" t="s">
        <v>164</v>
      </c>
      <c r="C72" s="4" t="s">
        <v>16</v>
      </c>
      <c r="D72" s="4" t="s">
        <v>18</v>
      </c>
      <c r="E72" s="4" t="s">
        <v>210</v>
      </c>
      <c r="F72" s="4">
        <v>200</v>
      </c>
      <c r="G72" s="20">
        <v>3181640</v>
      </c>
      <c r="H72" s="20">
        <v>0</v>
      </c>
      <c r="I72" s="20">
        <v>0</v>
      </c>
    </row>
    <row r="73" spans="1:9" ht="30" x14ac:dyDescent="0.2">
      <c r="A73" s="32" t="s">
        <v>25</v>
      </c>
      <c r="B73" s="4" t="s">
        <v>164</v>
      </c>
      <c r="C73" s="4" t="s">
        <v>16</v>
      </c>
      <c r="D73" s="4" t="s">
        <v>18</v>
      </c>
      <c r="E73" s="4" t="s">
        <v>210</v>
      </c>
      <c r="F73" s="4">
        <v>240</v>
      </c>
      <c r="G73" s="20">
        <v>3181640</v>
      </c>
      <c r="H73" s="20"/>
      <c r="I73" s="20"/>
    </row>
    <row r="74" spans="1:9" ht="30" x14ac:dyDescent="0.2">
      <c r="A74" s="21" t="s">
        <v>326</v>
      </c>
      <c r="B74" s="4" t="s">
        <v>164</v>
      </c>
      <c r="C74" s="4" t="s">
        <v>16</v>
      </c>
      <c r="D74" s="4" t="s">
        <v>18</v>
      </c>
      <c r="E74" s="4" t="s">
        <v>327</v>
      </c>
      <c r="F74" s="4"/>
      <c r="G74" s="20">
        <v>916043</v>
      </c>
      <c r="H74" s="20">
        <v>0</v>
      </c>
      <c r="I74" s="20">
        <v>0</v>
      </c>
    </row>
    <row r="75" spans="1:9" ht="60" x14ac:dyDescent="0.2">
      <c r="A75" s="21" t="s">
        <v>19</v>
      </c>
      <c r="B75" s="4" t="s">
        <v>164</v>
      </c>
      <c r="C75" s="4" t="s">
        <v>16</v>
      </c>
      <c r="D75" s="4" t="s">
        <v>18</v>
      </c>
      <c r="E75" s="4" t="s">
        <v>327</v>
      </c>
      <c r="F75" s="4" t="s">
        <v>22</v>
      </c>
      <c r="G75" s="20">
        <v>916043</v>
      </c>
      <c r="H75" s="20">
        <v>0</v>
      </c>
      <c r="I75" s="20">
        <v>0</v>
      </c>
    </row>
    <row r="76" spans="1:9" ht="30" x14ac:dyDescent="0.2">
      <c r="A76" s="21" t="s">
        <v>20</v>
      </c>
      <c r="B76" s="4" t="s">
        <v>164</v>
      </c>
      <c r="C76" s="4" t="s">
        <v>16</v>
      </c>
      <c r="D76" s="4" t="s">
        <v>18</v>
      </c>
      <c r="E76" s="4" t="s">
        <v>327</v>
      </c>
      <c r="F76" s="4" t="s">
        <v>23</v>
      </c>
      <c r="G76" s="20">
        <v>916043</v>
      </c>
      <c r="H76" s="20"/>
      <c r="I76" s="20"/>
    </row>
    <row r="77" spans="1:9" ht="15" x14ac:dyDescent="0.2">
      <c r="A77" s="14" t="s">
        <v>262</v>
      </c>
      <c r="B77" s="15" t="s">
        <v>164</v>
      </c>
      <c r="C77" s="23" t="s">
        <v>16</v>
      </c>
      <c r="D77" s="23" t="s">
        <v>28</v>
      </c>
      <c r="E77" s="92"/>
      <c r="F77" s="23"/>
      <c r="G77" s="99">
        <v>700000</v>
      </c>
      <c r="H77" s="99">
        <v>0</v>
      </c>
      <c r="I77" s="99">
        <v>0</v>
      </c>
    </row>
    <row r="78" spans="1:9" ht="15" x14ac:dyDescent="0.2">
      <c r="A78" s="21" t="s">
        <v>263</v>
      </c>
      <c r="B78" s="4" t="s">
        <v>164</v>
      </c>
      <c r="C78" s="24" t="s">
        <v>16</v>
      </c>
      <c r="D78" s="24" t="s">
        <v>28</v>
      </c>
      <c r="E78" s="3" t="s">
        <v>264</v>
      </c>
      <c r="F78" s="24"/>
      <c r="G78" s="54">
        <v>700000</v>
      </c>
      <c r="H78" s="54">
        <v>0</v>
      </c>
      <c r="I78" s="54">
        <v>0</v>
      </c>
    </row>
    <row r="79" spans="1:9" ht="30" x14ac:dyDescent="0.2">
      <c r="A79" s="32" t="s">
        <v>24</v>
      </c>
      <c r="B79" s="4" t="s">
        <v>164</v>
      </c>
      <c r="C79" s="24" t="s">
        <v>16</v>
      </c>
      <c r="D79" s="24" t="s">
        <v>28</v>
      </c>
      <c r="E79" s="3" t="s">
        <v>264</v>
      </c>
      <c r="F79" s="24" t="s">
        <v>44</v>
      </c>
      <c r="G79" s="54">
        <v>-1300000</v>
      </c>
      <c r="H79" s="54">
        <v>0</v>
      </c>
      <c r="I79" s="54">
        <v>0</v>
      </c>
    </row>
    <row r="80" spans="1:9" ht="30" x14ac:dyDescent="0.2">
      <c r="A80" s="21" t="s">
        <v>25</v>
      </c>
      <c r="B80" s="4" t="s">
        <v>164</v>
      </c>
      <c r="C80" s="24" t="s">
        <v>16</v>
      </c>
      <c r="D80" s="24" t="s">
        <v>28</v>
      </c>
      <c r="E80" s="3" t="s">
        <v>264</v>
      </c>
      <c r="F80" s="24" t="s">
        <v>45</v>
      </c>
      <c r="G80" s="54">
        <v>-1300000</v>
      </c>
      <c r="H80" s="54"/>
      <c r="I80" s="54"/>
    </row>
    <row r="81" spans="1:9" ht="15" x14ac:dyDescent="0.2">
      <c r="A81" s="21" t="s">
        <v>26</v>
      </c>
      <c r="B81" s="4" t="s">
        <v>164</v>
      </c>
      <c r="C81" s="24" t="s">
        <v>16</v>
      </c>
      <c r="D81" s="24" t="s">
        <v>28</v>
      </c>
      <c r="E81" s="3" t="s">
        <v>264</v>
      </c>
      <c r="F81" s="24" t="s">
        <v>60</v>
      </c>
      <c r="G81" s="54">
        <v>2000000</v>
      </c>
      <c r="H81" s="54">
        <v>0</v>
      </c>
      <c r="I81" s="54">
        <v>0</v>
      </c>
    </row>
    <row r="82" spans="1:9" ht="15" x14ac:dyDescent="0.2">
      <c r="A82" s="21" t="s">
        <v>328</v>
      </c>
      <c r="B82" s="4" t="s">
        <v>164</v>
      </c>
      <c r="C82" s="24" t="s">
        <v>16</v>
      </c>
      <c r="D82" s="24" t="s">
        <v>28</v>
      </c>
      <c r="E82" s="3" t="s">
        <v>264</v>
      </c>
      <c r="F82" s="24" t="s">
        <v>329</v>
      </c>
      <c r="G82" s="54">
        <v>2000000</v>
      </c>
      <c r="H82" s="54"/>
      <c r="I82" s="54"/>
    </row>
    <row r="83" spans="1:9" ht="15" x14ac:dyDescent="0.2">
      <c r="A83" s="14" t="s">
        <v>29</v>
      </c>
      <c r="B83" s="15" t="s">
        <v>164</v>
      </c>
      <c r="C83" s="15" t="s">
        <v>16</v>
      </c>
      <c r="D83" s="15" t="s">
        <v>30</v>
      </c>
      <c r="E83" s="15"/>
      <c r="F83" s="15"/>
      <c r="G83" s="13">
        <v>130000</v>
      </c>
      <c r="H83" s="13">
        <v>0</v>
      </c>
      <c r="I83" s="13">
        <v>0</v>
      </c>
    </row>
    <row r="84" spans="1:9" ht="45" x14ac:dyDescent="0.2">
      <c r="A84" s="21" t="s">
        <v>330</v>
      </c>
      <c r="B84" s="4" t="s">
        <v>164</v>
      </c>
      <c r="C84" s="4" t="s">
        <v>16</v>
      </c>
      <c r="D84" s="4" t="s">
        <v>30</v>
      </c>
      <c r="E84" s="4" t="s">
        <v>331</v>
      </c>
      <c r="F84" s="4"/>
      <c r="G84" s="20">
        <v>130000</v>
      </c>
      <c r="H84" s="20">
        <v>0</v>
      </c>
      <c r="I84" s="20">
        <v>0</v>
      </c>
    </row>
    <row r="85" spans="1:9" ht="30" x14ac:dyDescent="0.2">
      <c r="A85" s="36" t="s">
        <v>24</v>
      </c>
      <c r="B85" s="4" t="s">
        <v>164</v>
      </c>
      <c r="C85" s="4" t="s">
        <v>16</v>
      </c>
      <c r="D85" s="4" t="s">
        <v>30</v>
      </c>
      <c r="E85" s="4" t="s">
        <v>331</v>
      </c>
      <c r="F85" s="4" t="s">
        <v>44</v>
      </c>
      <c r="G85" s="20">
        <v>130000</v>
      </c>
      <c r="H85" s="20">
        <v>0</v>
      </c>
      <c r="I85" s="20">
        <v>0</v>
      </c>
    </row>
    <row r="86" spans="1:9" ht="30" x14ac:dyDescent="0.2">
      <c r="A86" s="36" t="s">
        <v>25</v>
      </c>
      <c r="B86" s="4" t="s">
        <v>164</v>
      </c>
      <c r="C86" s="4" t="s">
        <v>16</v>
      </c>
      <c r="D86" s="4" t="s">
        <v>30</v>
      </c>
      <c r="E86" s="4" t="s">
        <v>331</v>
      </c>
      <c r="F86" s="4" t="s">
        <v>45</v>
      </c>
      <c r="G86" s="20">
        <v>130000</v>
      </c>
      <c r="H86" s="20"/>
      <c r="I86" s="20"/>
    </row>
    <row r="87" spans="1:9" ht="14.25" x14ac:dyDescent="0.2">
      <c r="A87" s="56" t="s">
        <v>151</v>
      </c>
      <c r="B87" s="10" t="s">
        <v>164</v>
      </c>
      <c r="C87" s="10" t="s">
        <v>36</v>
      </c>
      <c r="D87" s="10"/>
      <c r="E87" s="10"/>
      <c r="F87" s="10"/>
      <c r="G87" s="29">
        <v>5526</v>
      </c>
      <c r="H87" s="29">
        <v>0</v>
      </c>
      <c r="I87" s="29">
        <v>0</v>
      </c>
    </row>
    <row r="88" spans="1:9" ht="15" x14ac:dyDescent="0.2">
      <c r="A88" s="57" t="s">
        <v>150</v>
      </c>
      <c r="B88" s="15" t="s">
        <v>164</v>
      </c>
      <c r="C88" s="15" t="s">
        <v>36</v>
      </c>
      <c r="D88" s="15" t="s">
        <v>37</v>
      </c>
      <c r="E88" s="15"/>
      <c r="F88" s="15"/>
      <c r="G88" s="13">
        <v>5526</v>
      </c>
      <c r="H88" s="13">
        <v>0</v>
      </c>
      <c r="I88" s="13">
        <v>0</v>
      </c>
    </row>
    <row r="89" spans="1:9" ht="45" x14ac:dyDescent="0.2">
      <c r="A89" s="58" t="s">
        <v>169</v>
      </c>
      <c r="B89" s="4" t="s">
        <v>164</v>
      </c>
      <c r="C89" s="4" t="s">
        <v>36</v>
      </c>
      <c r="D89" s="4" t="s">
        <v>37</v>
      </c>
      <c r="E89" s="4" t="s">
        <v>216</v>
      </c>
      <c r="F89" s="4"/>
      <c r="G89" s="20">
        <v>5526</v>
      </c>
      <c r="H89" s="20">
        <v>0</v>
      </c>
      <c r="I89" s="20">
        <v>0</v>
      </c>
    </row>
    <row r="90" spans="1:9" ht="30" x14ac:dyDescent="0.2">
      <c r="A90" s="21" t="s">
        <v>24</v>
      </c>
      <c r="B90" s="4" t="s">
        <v>164</v>
      </c>
      <c r="C90" s="4" t="s">
        <v>36</v>
      </c>
      <c r="D90" s="4" t="s">
        <v>37</v>
      </c>
      <c r="E90" s="4" t="s">
        <v>216</v>
      </c>
      <c r="F90" s="4" t="s">
        <v>44</v>
      </c>
      <c r="G90" s="20">
        <v>5526</v>
      </c>
      <c r="H90" s="20">
        <v>0</v>
      </c>
      <c r="I90" s="20">
        <v>0</v>
      </c>
    </row>
    <row r="91" spans="1:9" ht="30" x14ac:dyDescent="0.2">
      <c r="A91" s="21" t="s">
        <v>25</v>
      </c>
      <c r="B91" s="4" t="s">
        <v>164</v>
      </c>
      <c r="C91" s="4" t="s">
        <v>36</v>
      </c>
      <c r="D91" s="4" t="s">
        <v>37</v>
      </c>
      <c r="E91" s="4" t="s">
        <v>216</v>
      </c>
      <c r="F91" s="4" t="s">
        <v>45</v>
      </c>
      <c r="G91" s="20">
        <v>5526</v>
      </c>
      <c r="H91" s="20"/>
      <c r="I91" s="20"/>
    </row>
    <row r="92" spans="1:9" ht="28.5" x14ac:dyDescent="0.2">
      <c r="A92" s="9" t="s">
        <v>38</v>
      </c>
      <c r="B92" s="10" t="s">
        <v>164</v>
      </c>
      <c r="C92" s="10" t="s">
        <v>37</v>
      </c>
      <c r="D92" s="10"/>
      <c r="E92" s="10"/>
      <c r="F92" s="10"/>
      <c r="G92" s="29">
        <v>48600</v>
      </c>
      <c r="H92" s="29">
        <v>0</v>
      </c>
      <c r="I92" s="29">
        <v>0</v>
      </c>
    </row>
    <row r="93" spans="1:9" ht="45" x14ac:dyDescent="0.2">
      <c r="A93" s="59" t="s">
        <v>152</v>
      </c>
      <c r="B93" s="15" t="s">
        <v>164</v>
      </c>
      <c r="C93" s="15" t="s">
        <v>37</v>
      </c>
      <c r="D93" s="15" t="s">
        <v>75</v>
      </c>
      <c r="E93" s="15"/>
      <c r="F93" s="15"/>
      <c r="G93" s="13">
        <v>48600</v>
      </c>
      <c r="H93" s="13">
        <v>0</v>
      </c>
      <c r="I93" s="13">
        <v>0</v>
      </c>
    </row>
    <row r="94" spans="1:9" ht="15" x14ac:dyDescent="0.2">
      <c r="A94" s="19" t="s">
        <v>108</v>
      </c>
      <c r="B94" s="4" t="s">
        <v>164</v>
      </c>
      <c r="C94" s="4" t="s">
        <v>37</v>
      </c>
      <c r="D94" s="4" t="s">
        <v>75</v>
      </c>
      <c r="E94" s="4" t="s">
        <v>217</v>
      </c>
      <c r="F94" s="4"/>
      <c r="G94" s="20">
        <v>48600</v>
      </c>
      <c r="H94" s="20">
        <v>0</v>
      </c>
      <c r="I94" s="20">
        <v>0</v>
      </c>
    </row>
    <row r="95" spans="1:9" ht="30" x14ac:dyDescent="0.2">
      <c r="A95" s="25" t="s">
        <v>24</v>
      </c>
      <c r="B95" s="4" t="s">
        <v>164</v>
      </c>
      <c r="C95" s="24" t="s">
        <v>37</v>
      </c>
      <c r="D95" s="4" t="s">
        <v>75</v>
      </c>
      <c r="E95" s="4" t="s">
        <v>217</v>
      </c>
      <c r="F95" s="24">
        <v>200</v>
      </c>
      <c r="G95" s="20">
        <v>48600</v>
      </c>
      <c r="H95" s="20">
        <v>0</v>
      </c>
      <c r="I95" s="20">
        <v>0</v>
      </c>
    </row>
    <row r="96" spans="1:9" ht="30" x14ac:dyDescent="0.2">
      <c r="A96" s="25" t="s">
        <v>25</v>
      </c>
      <c r="B96" s="4" t="s">
        <v>164</v>
      </c>
      <c r="C96" s="24" t="s">
        <v>37</v>
      </c>
      <c r="D96" s="4" t="s">
        <v>75</v>
      </c>
      <c r="E96" s="4" t="s">
        <v>217</v>
      </c>
      <c r="F96" s="24">
        <v>240</v>
      </c>
      <c r="G96" s="20">
        <v>48600</v>
      </c>
      <c r="H96" s="20"/>
      <c r="I96" s="20"/>
    </row>
    <row r="97" spans="1:9" ht="15" x14ac:dyDescent="0.2">
      <c r="A97" s="9" t="s">
        <v>41</v>
      </c>
      <c r="B97" s="10" t="s">
        <v>164</v>
      </c>
      <c r="C97" s="28" t="s">
        <v>18</v>
      </c>
      <c r="D97" s="4"/>
      <c r="E97" s="4"/>
      <c r="F97" s="4"/>
      <c r="G97" s="29">
        <v>23538436.300000001</v>
      </c>
      <c r="H97" s="29">
        <v>0</v>
      </c>
      <c r="I97" s="29">
        <v>0</v>
      </c>
    </row>
    <row r="98" spans="1:9" ht="15" x14ac:dyDescent="0.2">
      <c r="A98" s="14" t="s">
        <v>42</v>
      </c>
      <c r="B98" s="15" t="s">
        <v>164</v>
      </c>
      <c r="C98" s="16" t="s">
        <v>18</v>
      </c>
      <c r="D98" s="16" t="s">
        <v>43</v>
      </c>
      <c r="E98" s="60"/>
      <c r="F98" s="60"/>
      <c r="G98" s="13">
        <v>383229.3</v>
      </c>
      <c r="H98" s="13">
        <v>0</v>
      </c>
      <c r="I98" s="13">
        <v>0</v>
      </c>
    </row>
    <row r="99" spans="1:9" ht="105" x14ac:dyDescent="0.2">
      <c r="A99" s="32" t="s">
        <v>157</v>
      </c>
      <c r="B99" s="4" t="s">
        <v>164</v>
      </c>
      <c r="C99" s="4" t="s">
        <v>18</v>
      </c>
      <c r="D99" s="4" t="s">
        <v>43</v>
      </c>
      <c r="E99" s="4" t="s">
        <v>220</v>
      </c>
      <c r="F99" s="4"/>
      <c r="G99" s="20">
        <v>383229.3</v>
      </c>
      <c r="H99" s="20">
        <v>0</v>
      </c>
      <c r="I99" s="20">
        <v>0</v>
      </c>
    </row>
    <row r="100" spans="1:9" ht="30" x14ac:dyDescent="0.2">
      <c r="A100" s="21" t="s">
        <v>24</v>
      </c>
      <c r="B100" s="4" t="s">
        <v>164</v>
      </c>
      <c r="C100" s="4" t="s">
        <v>18</v>
      </c>
      <c r="D100" s="4" t="s">
        <v>43</v>
      </c>
      <c r="E100" s="4" t="s">
        <v>220</v>
      </c>
      <c r="F100" s="4" t="s">
        <v>44</v>
      </c>
      <c r="G100" s="20">
        <v>383229.3</v>
      </c>
      <c r="H100" s="20">
        <v>0</v>
      </c>
      <c r="I100" s="20">
        <v>0</v>
      </c>
    </row>
    <row r="101" spans="1:9" ht="30" x14ac:dyDescent="0.2">
      <c r="A101" s="21" t="s">
        <v>25</v>
      </c>
      <c r="B101" s="4" t="s">
        <v>164</v>
      </c>
      <c r="C101" s="4" t="s">
        <v>18</v>
      </c>
      <c r="D101" s="4" t="s">
        <v>43</v>
      </c>
      <c r="E101" s="4" t="s">
        <v>220</v>
      </c>
      <c r="F101" s="4" t="s">
        <v>45</v>
      </c>
      <c r="G101" s="112">
        <v>383229.3</v>
      </c>
      <c r="H101" s="20"/>
      <c r="I101" s="20"/>
    </row>
    <row r="102" spans="1:9" ht="75" x14ac:dyDescent="0.2">
      <c r="A102" s="19" t="s">
        <v>125</v>
      </c>
      <c r="B102" s="4" t="s">
        <v>164</v>
      </c>
      <c r="C102" s="4" t="s">
        <v>18</v>
      </c>
      <c r="D102" s="4" t="s">
        <v>47</v>
      </c>
      <c r="E102" s="4" t="s">
        <v>222</v>
      </c>
      <c r="F102" s="4"/>
      <c r="G102" s="20">
        <v>-23120</v>
      </c>
      <c r="H102" s="20">
        <v>0</v>
      </c>
      <c r="I102" s="20">
        <v>0</v>
      </c>
    </row>
    <row r="103" spans="1:9" ht="15" x14ac:dyDescent="0.2">
      <c r="A103" s="21" t="s">
        <v>26</v>
      </c>
      <c r="B103" s="4" t="s">
        <v>164</v>
      </c>
      <c r="C103" s="4" t="s">
        <v>18</v>
      </c>
      <c r="D103" s="4" t="s">
        <v>47</v>
      </c>
      <c r="E103" s="4" t="s">
        <v>222</v>
      </c>
      <c r="F103" s="4">
        <v>800</v>
      </c>
      <c r="G103" s="20">
        <v>-23120</v>
      </c>
      <c r="H103" s="20">
        <v>0</v>
      </c>
      <c r="I103" s="20">
        <v>0</v>
      </c>
    </row>
    <row r="104" spans="1:9" ht="45" x14ac:dyDescent="0.2">
      <c r="A104" s="21" t="s">
        <v>156</v>
      </c>
      <c r="B104" s="4" t="s">
        <v>164</v>
      </c>
      <c r="C104" s="4" t="s">
        <v>18</v>
      </c>
      <c r="D104" s="4" t="s">
        <v>47</v>
      </c>
      <c r="E104" s="4" t="s">
        <v>222</v>
      </c>
      <c r="F104" s="4">
        <v>810</v>
      </c>
      <c r="G104" s="20">
        <v>-23120</v>
      </c>
      <c r="H104" s="20"/>
      <c r="I104" s="20"/>
    </row>
    <row r="105" spans="1:9" ht="45" x14ac:dyDescent="0.2">
      <c r="A105" s="21" t="s">
        <v>292</v>
      </c>
      <c r="B105" s="4" t="s">
        <v>164</v>
      </c>
      <c r="C105" s="4" t="s">
        <v>18</v>
      </c>
      <c r="D105" s="4" t="s">
        <v>47</v>
      </c>
      <c r="E105" s="4" t="s">
        <v>293</v>
      </c>
      <c r="F105" s="4"/>
      <c r="G105" s="20">
        <v>23120</v>
      </c>
      <c r="H105" s="20">
        <v>0</v>
      </c>
      <c r="I105" s="20">
        <v>0</v>
      </c>
    </row>
    <row r="106" spans="1:9" ht="30" x14ac:dyDescent="0.2">
      <c r="A106" s="21" t="s">
        <v>24</v>
      </c>
      <c r="B106" s="4" t="s">
        <v>164</v>
      </c>
      <c r="C106" s="4" t="s">
        <v>18</v>
      </c>
      <c r="D106" s="4" t="s">
        <v>47</v>
      </c>
      <c r="E106" s="4" t="s">
        <v>293</v>
      </c>
      <c r="F106" s="4" t="s">
        <v>44</v>
      </c>
      <c r="G106" s="20">
        <v>23120</v>
      </c>
      <c r="H106" s="20">
        <v>0</v>
      </c>
      <c r="I106" s="20">
        <v>0</v>
      </c>
    </row>
    <row r="107" spans="1:9" ht="30" x14ac:dyDescent="0.2">
      <c r="A107" s="21" t="s">
        <v>25</v>
      </c>
      <c r="B107" s="4" t="s">
        <v>164</v>
      </c>
      <c r="C107" s="4" t="s">
        <v>18</v>
      </c>
      <c r="D107" s="4" t="s">
        <v>47</v>
      </c>
      <c r="E107" s="4" t="s">
        <v>293</v>
      </c>
      <c r="F107" s="4" t="s">
        <v>45</v>
      </c>
      <c r="G107" s="20">
        <v>23120</v>
      </c>
      <c r="H107" s="20"/>
      <c r="I107" s="20"/>
    </row>
    <row r="108" spans="1:9" ht="15" x14ac:dyDescent="0.2">
      <c r="A108" s="14" t="s">
        <v>48</v>
      </c>
      <c r="B108" s="15" t="s">
        <v>164</v>
      </c>
      <c r="C108" s="15" t="s">
        <v>18</v>
      </c>
      <c r="D108" s="15" t="s">
        <v>39</v>
      </c>
      <c r="E108" s="15"/>
      <c r="F108" s="15"/>
      <c r="G108" s="13">
        <v>23090207</v>
      </c>
      <c r="H108" s="13">
        <v>0</v>
      </c>
      <c r="I108" s="13">
        <v>0</v>
      </c>
    </row>
    <row r="109" spans="1:9" ht="30" x14ac:dyDescent="0.2">
      <c r="A109" s="19" t="s">
        <v>278</v>
      </c>
      <c r="B109" s="4" t="s">
        <v>164</v>
      </c>
      <c r="C109" s="4" t="s">
        <v>18</v>
      </c>
      <c r="D109" s="4" t="s">
        <v>39</v>
      </c>
      <c r="E109" s="4" t="s">
        <v>273</v>
      </c>
      <c r="F109" s="4"/>
      <c r="G109" s="20">
        <v>2888186.8</v>
      </c>
      <c r="H109" s="20">
        <v>0</v>
      </c>
      <c r="I109" s="20">
        <v>0</v>
      </c>
    </row>
    <row r="110" spans="1:9" ht="30" x14ac:dyDescent="0.2">
      <c r="A110" s="21" t="s">
        <v>24</v>
      </c>
      <c r="B110" s="4" t="s">
        <v>164</v>
      </c>
      <c r="C110" s="4" t="s">
        <v>18</v>
      </c>
      <c r="D110" s="4" t="s">
        <v>39</v>
      </c>
      <c r="E110" s="4" t="s">
        <v>273</v>
      </c>
      <c r="F110" s="4">
        <v>200</v>
      </c>
      <c r="G110" s="20">
        <v>2888186.8</v>
      </c>
      <c r="H110" s="20">
        <v>0</v>
      </c>
      <c r="I110" s="20">
        <v>0</v>
      </c>
    </row>
    <row r="111" spans="1:9" ht="30" x14ac:dyDescent="0.2">
      <c r="A111" s="21" t="s">
        <v>25</v>
      </c>
      <c r="B111" s="4" t="s">
        <v>164</v>
      </c>
      <c r="C111" s="4" t="s">
        <v>18</v>
      </c>
      <c r="D111" s="4" t="s">
        <v>39</v>
      </c>
      <c r="E111" s="4" t="s">
        <v>273</v>
      </c>
      <c r="F111" s="4">
        <v>240</v>
      </c>
      <c r="G111" s="20">
        <v>2888186.8</v>
      </c>
      <c r="H111" s="20"/>
      <c r="I111" s="20"/>
    </row>
    <row r="112" spans="1:9" ht="30" x14ac:dyDescent="0.2">
      <c r="A112" s="19" t="s">
        <v>278</v>
      </c>
      <c r="B112" s="4" t="s">
        <v>164</v>
      </c>
      <c r="C112" s="4" t="s">
        <v>18</v>
      </c>
      <c r="D112" s="4" t="s">
        <v>39</v>
      </c>
      <c r="E112" s="4" t="s">
        <v>274</v>
      </c>
      <c r="F112" s="4"/>
      <c r="G112" s="20">
        <v>20202020.199999999</v>
      </c>
      <c r="H112" s="20">
        <v>0</v>
      </c>
      <c r="I112" s="20">
        <v>0</v>
      </c>
    </row>
    <row r="113" spans="1:9" ht="30" x14ac:dyDescent="0.2">
      <c r="A113" s="21" t="s">
        <v>24</v>
      </c>
      <c r="B113" s="4" t="s">
        <v>164</v>
      </c>
      <c r="C113" s="4" t="s">
        <v>18</v>
      </c>
      <c r="D113" s="4" t="s">
        <v>39</v>
      </c>
      <c r="E113" s="4" t="s">
        <v>274</v>
      </c>
      <c r="F113" s="4">
        <v>200</v>
      </c>
      <c r="G113" s="20">
        <v>20202020.199999999</v>
      </c>
      <c r="H113" s="20">
        <v>0</v>
      </c>
      <c r="I113" s="20">
        <v>0</v>
      </c>
    </row>
    <row r="114" spans="1:9" ht="30" x14ac:dyDescent="0.2">
      <c r="A114" s="21" t="s">
        <v>25</v>
      </c>
      <c r="B114" s="4" t="s">
        <v>164</v>
      </c>
      <c r="C114" s="4" t="s">
        <v>18</v>
      </c>
      <c r="D114" s="4" t="s">
        <v>39</v>
      </c>
      <c r="E114" s="4" t="s">
        <v>274</v>
      </c>
      <c r="F114" s="4">
        <v>240</v>
      </c>
      <c r="G114" s="20">
        <v>20202020.199999999</v>
      </c>
      <c r="H114" s="20"/>
      <c r="I114" s="20"/>
    </row>
    <row r="115" spans="1:9" ht="15" x14ac:dyDescent="0.2">
      <c r="A115" s="14" t="s">
        <v>49</v>
      </c>
      <c r="B115" s="15" t="s">
        <v>164</v>
      </c>
      <c r="C115" s="15" t="s">
        <v>18</v>
      </c>
      <c r="D115" s="15" t="s">
        <v>50</v>
      </c>
      <c r="E115" s="45"/>
      <c r="F115" s="45"/>
      <c r="G115" s="13">
        <v>65000</v>
      </c>
      <c r="H115" s="13">
        <v>0</v>
      </c>
      <c r="I115" s="13">
        <v>0</v>
      </c>
    </row>
    <row r="116" spans="1:9" ht="15" x14ac:dyDescent="0.2">
      <c r="A116" s="109" t="s">
        <v>332</v>
      </c>
      <c r="B116" s="4" t="s">
        <v>164</v>
      </c>
      <c r="C116" s="4" t="s">
        <v>18</v>
      </c>
      <c r="D116" s="4" t="s">
        <v>50</v>
      </c>
      <c r="E116" s="110" t="s">
        <v>333</v>
      </c>
      <c r="F116" s="45"/>
      <c r="G116" s="20">
        <v>65000</v>
      </c>
      <c r="H116" s="20">
        <v>0</v>
      </c>
      <c r="I116" s="20">
        <v>0</v>
      </c>
    </row>
    <row r="117" spans="1:9" ht="30" x14ac:dyDescent="0.2">
      <c r="A117" s="21" t="s">
        <v>24</v>
      </c>
      <c r="B117" s="4" t="s">
        <v>164</v>
      </c>
      <c r="C117" s="4" t="s">
        <v>18</v>
      </c>
      <c r="D117" s="4" t="s">
        <v>50</v>
      </c>
      <c r="E117" s="110" t="s">
        <v>333</v>
      </c>
      <c r="F117" s="45">
        <v>200</v>
      </c>
      <c r="G117" s="20">
        <v>65000</v>
      </c>
      <c r="H117" s="20">
        <v>0</v>
      </c>
      <c r="I117" s="20">
        <v>0</v>
      </c>
    </row>
    <row r="118" spans="1:9" ht="30" x14ac:dyDescent="0.2">
      <c r="A118" s="21" t="s">
        <v>25</v>
      </c>
      <c r="B118" s="4" t="s">
        <v>164</v>
      </c>
      <c r="C118" s="4" t="s">
        <v>18</v>
      </c>
      <c r="D118" s="4" t="s">
        <v>50</v>
      </c>
      <c r="E118" s="110" t="s">
        <v>333</v>
      </c>
      <c r="F118" s="45">
        <v>240</v>
      </c>
      <c r="G118" s="20">
        <v>65000</v>
      </c>
      <c r="H118" s="20"/>
      <c r="I118" s="20"/>
    </row>
    <row r="119" spans="1:9" ht="14.25" x14ac:dyDescent="0.2">
      <c r="A119" s="9" t="s">
        <v>53</v>
      </c>
      <c r="B119" s="10" t="s">
        <v>164</v>
      </c>
      <c r="C119" s="10" t="s">
        <v>43</v>
      </c>
      <c r="D119" s="10"/>
      <c r="E119" s="10"/>
      <c r="F119" s="10"/>
      <c r="G119" s="29">
        <v>1724874.5499999998</v>
      </c>
      <c r="H119" s="29">
        <v>0</v>
      </c>
      <c r="I119" s="29">
        <v>0</v>
      </c>
    </row>
    <row r="120" spans="1:9" ht="15" x14ac:dyDescent="0.2">
      <c r="A120" s="14" t="s">
        <v>55</v>
      </c>
      <c r="B120" s="15" t="s">
        <v>164</v>
      </c>
      <c r="C120" s="15" t="s">
        <v>43</v>
      </c>
      <c r="D120" s="15" t="s">
        <v>36</v>
      </c>
      <c r="E120" s="16"/>
      <c r="F120" s="15"/>
      <c r="G120" s="13">
        <v>-671168.31</v>
      </c>
      <c r="H120" s="13">
        <v>0</v>
      </c>
      <c r="I120" s="13">
        <v>0</v>
      </c>
    </row>
    <row r="121" spans="1:9" ht="15" x14ac:dyDescent="0.2">
      <c r="A121" s="21" t="s">
        <v>294</v>
      </c>
      <c r="B121" s="4" t="s">
        <v>164</v>
      </c>
      <c r="C121" s="4" t="s">
        <v>43</v>
      </c>
      <c r="D121" s="4" t="s">
        <v>36</v>
      </c>
      <c r="E121" s="12" t="s">
        <v>295</v>
      </c>
      <c r="F121" s="4"/>
      <c r="G121" s="20">
        <v>-671168.31</v>
      </c>
      <c r="H121" s="20">
        <v>0</v>
      </c>
      <c r="I121" s="20">
        <v>0</v>
      </c>
    </row>
    <row r="122" spans="1:9" ht="30" x14ac:dyDescent="0.2">
      <c r="A122" s="21" t="s">
        <v>170</v>
      </c>
      <c r="B122" s="4" t="s">
        <v>164</v>
      </c>
      <c r="C122" s="4" t="s">
        <v>43</v>
      </c>
      <c r="D122" s="4" t="s">
        <v>36</v>
      </c>
      <c r="E122" s="12" t="s">
        <v>295</v>
      </c>
      <c r="F122" s="4" t="s">
        <v>57</v>
      </c>
      <c r="G122" s="20">
        <v>-671168.31</v>
      </c>
      <c r="H122" s="20">
        <v>0</v>
      </c>
      <c r="I122" s="20">
        <v>0</v>
      </c>
    </row>
    <row r="123" spans="1:9" ht="15" x14ac:dyDescent="0.2">
      <c r="A123" s="69" t="s">
        <v>56</v>
      </c>
      <c r="B123" s="4" t="s">
        <v>164</v>
      </c>
      <c r="C123" s="4" t="s">
        <v>43</v>
      </c>
      <c r="D123" s="4" t="s">
        <v>36</v>
      </c>
      <c r="E123" s="12" t="s">
        <v>295</v>
      </c>
      <c r="F123" s="4" t="s">
        <v>58</v>
      </c>
      <c r="G123" s="20">
        <v>-671168.31</v>
      </c>
      <c r="H123" s="20"/>
      <c r="I123" s="20"/>
    </row>
    <row r="124" spans="1:9" ht="30" x14ac:dyDescent="0.2">
      <c r="A124" s="21" t="s">
        <v>24</v>
      </c>
      <c r="B124" s="4" t="s">
        <v>164</v>
      </c>
      <c r="C124" s="4" t="s">
        <v>43</v>
      </c>
      <c r="D124" s="4" t="s">
        <v>36</v>
      </c>
      <c r="E124" s="12" t="s">
        <v>314</v>
      </c>
      <c r="F124" s="4" t="s">
        <v>44</v>
      </c>
      <c r="G124" s="20">
        <v>335000</v>
      </c>
      <c r="H124" s="20">
        <v>0</v>
      </c>
      <c r="I124" s="20">
        <v>0</v>
      </c>
    </row>
    <row r="125" spans="1:9" ht="30" x14ac:dyDescent="0.2">
      <c r="A125" s="21" t="s">
        <v>25</v>
      </c>
      <c r="B125" s="4" t="s">
        <v>164</v>
      </c>
      <c r="C125" s="4" t="s">
        <v>43</v>
      </c>
      <c r="D125" s="4" t="s">
        <v>36</v>
      </c>
      <c r="E125" s="12" t="s">
        <v>314</v>
      </c>
      <c r="F125" s="4" t="s">
        <v>45</v>
      </c>
      <c r="G125" s="20">
        <v>335000</v>
      </c>
      <c r="H125" s="20"/>
      <c r="I125" s="20"/>
    </row>
    <row r="126" spans="1:9" ht="30" x14ac:dyDescent="0.2">
      <c r="A126" s="21" t="s">
        <v>170</v>
      </c>
      <c r="B126" s="4" t="s">
        <v>164</v>
      </c>
      <c r="C126" s="4" t="s">
        <v>43</v>
      </c>
      <c r="D126" s="4" t="s">
        <v>36</v>
      </c>
      <c r="E126" s="12" t="s">
        <v>314</v>
      </c>
      <c r="F126" s="4" t="s">
        <v>57</v>
      </c>
      <c r="G126" s="20">
        <v>-335000</v>
      </c>
      <c r="H126" s="20">
        <v>0</v>
      </c>
      <c r="I126" s="20">
        <v>0</v>
      </c>
    </row>
    <row r="127" spans="1:9" ht="15" x14ac:dyDescent="0.2">
      <c r="A127" s="107" t="s">
        <v>56</v>
      </c>
      <c r="B127" s="4" t="s">
        <v>164</v>
      </c>
      <c r="C127" s="4" t="s">
        <v>43</v>
      </c>
      <c r="D127" s="4" t="s">
        <v>36</v>
      </c>
      <c r="E127" s="12" t="s">
        <v>314</v>
      </c>
      <c r="F127" s="4" t="s">
        <v>58</v>
      </c>
      <c r="G127" s="20">
        <v>-335000</v>
      </c>
      <c r="H127" s="20"/>
      <c r="I127" s="20"/>
    </row>
    <row r="128" spans="1:9" ht="15" x14ac:dyDescent="0.2">
      <c r="A128" s="62" t="s">
        <v>143</v>
      </c>
      <c r="B128" s="15" t="s">
        <v>164</v>
      </c>
      <c r="C128" s="63" t="s">
        <v>43</v>
      </c>
      <c r="D128" s="63" t="s">
        <v>37</v>
      </c>
      <c r="E128" s="64"/>
      <c r="F128" s="64"/>
      <c r="G128" s="13">
        <v>2396042.86</v>
      </c>
      <c r="H128" s="13">
        <v>0</v>
      </c>
      <c r="I128" s="13">
        <v>0</v>
      </c>
    </row>
    <row r="129" spans="1:9" ht="30" x14ac:dyDescent="0.2">
      <c r="A129" s="65" t="s">
        <v>315</v>
      </c>
      <c r="B129" s="4" t="s">
        <v>164</v>
      </c>
      <c r="C129" s="47" t="s">
        <v>136</v>
      </c>
      <c r="D129" s="47" t="s">
        <v>37</v>
      </c>
      <c r="E129" s="90" t="s">
        <v>269</v>
      </c>
      <c r="F129" s="47"/>
      <c r="G129" s="20">
        <v>30000</v>
      </c>
      <c r="H129" s="20">
        <v>0</v>
      </c>
      <c r="I129" s="20">
        <v>0</v>
      </c>
    </row>
    <row r="130" spans="1:9" ht="30" x14ac:dyDescent="0.2">
      <c r="A130" s="65" t="s">
        <v>24</v>
      </c>
      <c r="B130" s="4" t="s">
        <v>164</v>
      </c>
      <c r="C130" s="47" t="s">
        <v>136</v>
      </c>
      <c r="D130" s="47" t="s">
        <v>37</v>
      </c>
      <c r="E130" s="90" t="s">
        <v>269</v>
      </c>
      <c r="F130" s="47" t="s">
        <v>44</v>
      </c>
      <c r="G130" s="20">
        <v>30000</v>
      </c>
      <c r="H130" s="20">
        <v>0</v>
      </c>
      <c r="I130" s="20">
        <v>0</v>
      </c>
    </row>
    <row r="131" spans="1:9" ht="30" x14ac:dyDescent="0.2">
      <c r="A131" s="65" t="s">
        <v>25</v>
      </c>
      <c r="B131" s="4" t="s">
        <v>164</v>
      </c>
      <c r="C131" s="47" t="s">
        <v>136</v>
      </c>
      <c r="D131" s="47" t="s">
        <v>37</v>
      </c>
      <c r="E131" s="90" t="s">
        <v>269</v>
      </c>
      <c r="F131" s="47" t="s">
        <v>45</v>
      </c>
      <c r="G131" s="20">
        <v>30000</v>
      </c>
      <c r="H131" s="20"/>
      <c r="I131" s="20"/>
    </row>
    <row r="132" spans="1:9" ht="15" x14ac:dyDescent="0.2">
      <c r="A132" s="46" t="s">
        <v>144</v>
      </c>
      <c r="B132" s="4" t="s">
        <v>164</v>
      </c>
      <c r="C132" s="47" t="s">
        <v>43</v>
      </c>
      <c r="D132" s="47" t="s">
        <v>37</v>
      </c>
      <c r="E132" s="48" t="s">
        <v>225</v>
      </c>
      <c r="F132" s="48"/>
      <c r="G132" s="20">
        <v>550000</v>
      </c>
      <c r="H132" s="20">
        <v>0</v>
      </c>
      <c r="I132" s="20">
        <v>0</v>
      </c>
    </row>
    <row r="133" spans="1:9" ht="30" x14ac:dyDescent="0.2">
      <c r="A133" s="46" t="s">
        <v>24</v>
      </c>
      <c r="B133" s="4" t="s">
        <v>164</v>
      </c>
      <c r="C133" s="47" t="s">
        <v>43</v>
      </c>
      <c r="D133" s="47" t="s">
        <v>37</v>
      </c>
      <c r="E133" s="48" t="s">
        <v>225</v>
      </c>
      <c r="F133" s="47">
        <v>200</v>
      </c>
      <c r="G133" s="20">
        <v>550000</v>
      </c>
      <c r="H133" s="20">
        <v>0</v>
      </c>
      <c r="I133" s="20">
        <v>0</v>
      </c>
    </row>
    <row r="134" spans="1:9" ht="30" x14ac:dyDescent="0.2">
      <c r="A134" s="46" t="s">
        <v>25</v>
      </c>
      <c r="B134" s="4" t="s">
        <v>164</v>
      </c>
      <c r="C134" s="47" t="s">
        <v>136</v>
      </c>
      <c r="D134" s="47" t="s">
        <v>37</v>
      </c>
      <c r="E134" s="48" t="s">
        <v>225</v>
      </c>
      <c r="F134" s="47">
        <v>240</v>
      </c>
      <c r="G134" s="20">
        <v>550000</v>
      </c>
      <c r="H134" s="20"/>
      <c r="I134" s="20"/>
    </row>
    <row r="135" spans="1:9" ht="15" x14ac:dyDescent="0.2">
      <c r="A135" s="46" t="s">
        <v>145</v>
      </c>
      <c r="B135" s="4" t="s">
        <v>164</v>
      </c>
      <c r="C135" s="47" t="s">
        <v>43</v>
      </c>
      <c r="D135" s="47" t="s">
        <v>37</v>
      </c>
      <c r="E135" s="48" t="s">
        <v>227</v>
      </c>
      <c r="F135" s="47"/>
      <c r="G135" s="20">
        <v>1454500</v>
      </c>
      <c r="H135" s="20">
        <v>0</v>
      </c>
      <c r="I135" s="20">
        <v>0</v>
      </c>
    </row>
    <row r="136" spans="1:9" ht="30" x14ac:dyDescent="0.2">
      <c r="A136" s="46" t="s">
        <v>24</v>
      </c>
      <c r="B136" s="4" t="s">
        <v>164</v>
      </c>
      <c r="C136" s="47" t="s">
        <v>43</v>
      </c>
      <c r="D136" s="47" t="s">
        <v>37</v>
      </c>
      <c r="E136" s="48" t="s">
        <v>227</v>
      </c>
      <c r="F136" s="47">
        <v>200</v>
      </c>
      <c r="G136" s="20">
        <v>1454500</v>
      </c>
      <c r="H136" s="20">
        <v>0</v>
      </c>
      <c r="I136" s="20">
        <v>0</v>
      </c>
    </row>
    <row r="137" spans="1:9" ht="30" x14ac:dyDescent="0.2">
      <c r="A137" s="46" t="s">
        <v>25</v>
      </c>
      <c r="B137" s="4" t="s">
        <v>164</v>
      </c>
      <c r="C137" s="47" t="s">
        <v>136</v>
      </c>
      <c r="D137" s="47" t="s">
        <v>37</v>
      </c>
      <c r="E137" s="48" t="s">
        <v>227</v>
      </c>
      <c r="F137" s="47">
        <v>240</v>
      </c>
      <c r="G137" s="20">
        <v>1454500</v>
      </c>
      <c r="H137" s="20"/>
      <c r="I137" s="20"/>
    </row>
    <row r="138" spans="1:9" ht="30" x14ac:dyDescent="0.2">
      <c r="A138" s="46" t="s">
        <v>296</v>
      </c>
      <c r="B138" s="4" t="s">
        <v>164</v>
      </c>
      <c r="C138" s="47" t="s">
        <v>43</v>
      </c>
      <c r="D138" s="47" t="s">
        <v>37</v>
      </c>
      <c r="E138" s="48" t="s">
        <v>297</v>
      </c>
      <c r="F138" s="47"/>
      <c r="G138" s="20">
        <v>361542.86</v>
      </c>
      <c r="H138" s="20">
        <v>0</v>
      </c>
      <c r="I138" s="20">
        <v>0</v>
      </c>
    </row>
    <row r="139" spans="1:9" ht="30" x14ac:dyDescent="0.2">
      <c r="A139" s="46" t="s">
        <v>24</v>
      </c>
      <c r="B139" s="4" t="s">
        <v>164</v>
      </c>
      <c r="C139" s="47" t="s">
        <v>43</v>
      </c>
      <c r="D139" s="47" t="s">
        <v>37</v>
      </c>
      <c r="E139" s="48" t="s">
        <v>297</v>
      </c>
      <c r="F139" s="47" t="s">
        <v>44</v>
      </c>
      <c r="G139" s="20">
        <v>361542.86</v>
      </c>
      <c r="H139" s="20">
        <v>0</v>
      </c>
      <c r="I139" s="20">
        <v>0</v>
      </c>
    </row>
    <row r="140" spans="1:9" ht="30" x14ac:dyDescent="0.2">
      <c r="A140" s="46" t="s">
        <v>25</v>
      </c>
      <c r="B140" s="4" t="s">
        <v>164</v>
      </c>
      <c r="C140" s="47" t="s">
        <v>43</v>
      </c>
      <c r="D140" s="47" t="s">
        <v>37</v>
      </c>
      <c r="E140" s="48" t="s">
        <v>297</v>
      </c>
      <c r="F140" s="47" t="s">
        <v>45</v>
      </c>
      <c r="G140" s="20">
        <v>361542.86</v>
      </c>
      <c r="H140" s="20"/>
      <c r="I140" s="20"/>
    </row>
    <row r="141" spans="1:9" ht="14.25" x14ac:dyDescent="0.2">
      <c r="A141" s="9" t="s">
        <v>67</v>
      </c>
      <c r="B141" s="10" t="s">
        <v>164</v>
      </c>
      <c r="C141" s="10" t="s">
        <v>47</v>
      </c>
      <c r="D141" s="31"/>
      <c r="E141" s="50"/>
      <c r="F141" s="31"/>
      <c r="G141" s="29">
        <v>-380000</v>
      </c>
      <c r="H141" s="29">
        <v>0</v>
      </c>
      <c r="I141" s="29">
        <v>0</v>
      </c>
    </row>
    <row r="142" spans="1:9" ht="15" x14ac:dyDescent="0.2">
      <c r="A142" s="14" t="s">
        <v>68</v>
      </c>
      <c r="B142" s="15" t="s">
        <v>164</v>
      </c>
      <c r="C142" s="15" t="s">
        <v>47</v>
      </c>
      <c r="D142" s="15" t="s">
        <v>16</v>
      </c>
      <c r="E142" s="52"/>
      <c r="F142" s="34"/>
      <c r="G142" s="13">
        <v>-380000</v>
      </c>
      <c r="H142" s="13">
        <v>0</v>
      </c>
      <c r="I142" s="13">
        <v>0</v>
      </c>
    </row>
    <row r="143" spans="1:9" ht="15" x14ac:dyDescent="0.2">
      <c r="A143" s="19" t="s">
        <v>114</v>
      </c>
      <c r="B143" s="4" t="s">
        <v>164</v>
      </c>
      <c r="C143" s="4" t="s">
        <v>47</v>
      </c>
      <c r="D143" s="4" t="s">
        <v>16</v>
      </c>
      <c r="E143" s="12" t="s">
        <v>234</v>
      </c>
      <c r="F143" s="35"/>
      <c r="G143" s="20">
        <v>-475000</v>
      </c>
      <c r="H143" s="20">
        <v>0</v>
      </c>
      <c r="I143" s="20">
        <v>0</v>
      </c>
    </row>
    <row r="144" spans="1:9" ht="30" x14ac:dyDescent="0.2">
      <c r="A144" s="21" t="s">
        <v>34</v>
      </c>
      <c r="B144" s="4" t="s">
        <v>164</v>
      </c>
      <c r="C144" s="4" t="s">
        <v>47</v>
      </c>
      <c r="D144" s="4" t="s">
        <v>16</v>
      </c>
      <c r="E144" s="12" t="s">
        <v>234</v>
      </c>
      <c r="F144" s="4">
        <v>600</v>
      </c>
      <c r="G144" s="20">
        <v>-475000</v>
      </c>
      <c r="H144" s="20">
        <v>0</v>
      </c>
      <c r="I144" s="20">
        <v>0</v>
      </c>
    </row>
    <row r="145" spans="1:9" ht="15" x14ac:dyDescent="0.2">
      <c r="A145" s="21" t="s">
        <v>64</v>
      </c>
      <c r="B145" s="4" t="s">
        <v>164</v>
      </c>
      <c r="C145" s="4" t="s">
        <v>47</v>
      </c>
      <c r="D145" s="4" t="s">
        <v>16</v>
      </c>
      <c r="E145" s="12" t="s">
        <v>234</v>
      </c>
      <c r="F145" s="4">
        <v>610</v>
      </c>
      <c r="G145" s="20">
        <v>-475000</v>
      </c>
      <c r="H145" s="20"/>
      <c r="I145" s="20"/>
    </row>
    <row r="146" spans="1:9" ht="30" x14ac:dyDescent="0.2">
      <c r="A146" s="19" t="s">
        <v>115</v>
      </c>
      <c r="B146" s="4" t="s">
        <v>164</v>
      </c>
      <c r="C146" s="4" t="s">
        <v>47</v>
      </c>
      <c r="D146" s="4" t="s">
        <v>16</v>
      </c>
      <c r="E146" s="12" t="s">
        <v>235</v>
      </c>
      <c r="F146" s="4"/>
      <c r="G146" s="20">
        <v>70000</v>
      </c>
      <c r="H146" s="20">
        <v>0</v>
      </c>
      <c r="I146" s="20">
        <v>0</v>
      </c>
    </row>
    <row r="147" spans="1:9" ht="30" x14ac:dyDescent="0.2">
      <c r="A147" s="25" t="s">
        <v>24</v>
      </c>
      <c r="B147" s="4" t="s">
        <v>164</v>
      </c>
      <c r="C147" s="4" t="s">
        <v>47</v>
      </c>
      <c r="D147" s="4" t="s">
        <v>16</v>
      </c>
      <c r="E147" s="12" t="s">
        <v>235</v>
      </c>
      <c r="F147" s="4" t="s">
        <v>44</v>
      </c>
      <c r="G147" s="20">
        <v>70000</v>
      </c>
      <c r="H147" s="20">
        <v>0</v>
      </c>
      <c r="I147" s="20">
        <v>0</v>
      </c>
    </row>
    <row r="148" spans="1:9" ht="30" x14ac:dyDescent="0.2">
      <c r="A148" s="25" t="s">
        <v>25</v>
      </c>
      <c r="B148" s="4" t="s">
        <v>164</v>
      </c>
      <c r="C148" s="4" t="s">
        <v>47</v>
      </c>
      <c r="D148" s="4" t="s">
        <v>16</v>
      </c>
      <c r="E148" s="12" t="s">
        <v>235</v>
      </c>
      <c r="F148" s="4" t="s">
        <v>45</v>
      </c>
      <c r="G148" s="20">
        <v>70000</v>
      </c>
      <c r="H148" s="20"/>
      <c r="I148" s="20"/>
    </row>
    <row r="149" spans="1:9" ht="30" x14ac:dyDescent="0.2">
      <c r="A149" s="19" t="s">
        <v>126</v>
      </c>
      <c r="B149" s="4" t="s">
        <v>164</v>
      </c>
      <c r="C149" s="4" t="s">
        <v>47</v>
      </c>
      <c r="D149" s="4" t="s">
        <v>16</v>
      </c>
      <c r="E149" s="12" t="s">
        <v>236</v>
      </c>
      <c r="F149" s="4"/>
      <c r="G149" s="20">
        <v>25000</v>
      </c>
      <c r="H149" s="20">
        <v>0</v>
      </c>
      <c r="I149" s="20">
        <v>0</v>
      </c>
    </row>
    <row r="150" spans="1:9" ht="30" x14ac:dyDescent="0.2">
      <c r="A150" s="25" t="s">
        <v>24</v>
      </c>
      <c r="B150" s="4" t="s">
        <v>164</v>
      </c>
      <c r="C150" s="4" t="s">
        <v>47</v>
      </c>
      <c r="D150" s="4" t="s">
        <v>16</v>
      </c>
      <c r="E150" s="12" t="s">
        <v>236</v>
      </c>
      <c r="F150" s="4" t="s">
        <v>44</v>
      </c>
      <c r="G150" s="20">
        <v>25000</v>
      </c>
      <c r="H150" s="20">
        <v>0</v>
      </c>
      <c r="I150" s="20">
        <v>0</v>
      </c>
    </row>
    <row r="151" spans="1:9" ht="30" x14ac:dyDescent="0.2">
      <c r="A151" s="25" t="s">
        <v>25</v>
      </c>
      <c r="B151" s="4" t="s">
        <v>164</v>
      </c>
      <c r="C151" s="4" t="s">
        <v>47</v>
      </c>
      <c r="D151" s="4" t="s">
        <v>16</v>
      </c>
      <c r="E151" s="12" t="s">
        <v>236</v>
      </c>
      <c r="F151" s="4" t="s">
        <v>45</v>
      </c>
      <c r="G151" s="20">
        <v>25000</v>
      </c>
      <c r="H151" s="20"/>
      <c r="I151" s="20"/>
    </row>
    <row r="152" spans="1:9" ht="14.25" x14ac:dyDescent="0.2">
      <c r="A152" s="9" t="s">
        <v>74</v>
      </c>
      <c r="B152" s="10" t="s">
        <v>164</v>
      </c>
      <c r="C152" s="10" t="s">
        <v>75</v>
      </c>
      <c r="D152" s="10"/>
      <c r="E152" s="28"/>
      <c r="F152" s="31"/>
      <c r="G152" s="29">
        <v>935853.05</v>
      </c>
      <c r="H152" s="29">
        <v>0</v>
      </c>
      <c r="I152" s="29">
        <v>0</v>
      </c>
    </row>
    <row r="153" spans="1:9" ht="15" x14ac:dyDescent="0.2">
      <c r="A153" s="14" t="s">
        <v>77</v>
      </c>
      <c r="B153" s="15" t="s">
        <v>164</v>
      </c>
      <c r="C153" s="15" t="s">
        <v>75</v>
      </c>
      <c r="D153" s="15" t="s">
        <v>18</v>
      </c>
      <c r="E153" s="16"/>
      <c r="F153" s="15"/>
      <c r="G153" s="13">
        <v>935853.05</v>
      </c>
      <c r="H153" s="13">
        <v>0</v>
      </c>
      <c r="I153" s="13">
        <v>0</v>
      </c>
    </row>
    <row r="154" spans="1:9" ht="30" x14ac:dyDescent="0.25">
      <c r="A154" s="105" t="s">
        <v>285</v>
      </c>
      <c r="B154" s="4" t="s">
        <v>164</v>
      </c>
      <c r="C154" s="4" t="s">
        <v>75</v>
      </c>
      <c r="D154" s="4" t="s">
        <v>18</v>
      </c>
      <c r="E154" s="12" t="s">
        <v>286</v>
      </c>
      <c r="F154" s="4"/>
      <c r="G154" s="20">
        <v>935853.05</v>
      </c>
      <c r="H154" s="20">
        <v>0</v>
      </c>
      <c r="I154" s="20">
        <v>0</v>
      </c>
    </row>
    <row r="155" spans="1:9" ht="15" x14ac:dyDescent="0.2">
      <c r="A155" s="21" t="s">
        <v>31</v>
      </c>
      <c r="B155" s="4" t="s">
        <v>164</v>
      </c>
      <c r="C155" s="4" t="s">
        <v>75</v>
      </c>
      <c r="D155" s="4" t="s">
        <v>18</v>
      </c>
      <c r="E155" s="12" t="s">
        <v>286</v>
      </c>
      <c r="F155" s="4">
        <v>300</v>
      </c>
      <c r="G155" s="20">
        <v>935853.05</v>
      </c>
      <c r="H155" s="20">
        <v>0</v>
      </c>
      <c r="I155" s="20">
        <v>0</v>
      </c>
    </row>
    <row r="156" spans="1:9" ht="15" x14ac:dyDescent="0.2">
      <c r="A156" s="21" t="s">
        <v>98</v>
      </c>
      <c r="B156" s="4" t="s">
        <v>164</v>
      </c>
      <c r="C156" s="4" t="s">
        <v>75</v>
      </c>
      <c r="D156" s="4" t="s">
        <v>18</v>
      </c>
      <c r="E156" s="12" t="s">
        <v>286</v>
      </c>
      <c r="F156" s="4" t="s">
        <v>139</v>
      </c>
      <c r="G156" s="20">
        <v>935853.05</v>
      </c>
      <c r="H156" s="20"/>
      <c r="I156" s="20"/>
    </row>
    <row r="157" spans="1:9" ht="14.25" x14ac:dyDescent="0.2">
      <c r="A157" s="9" t="s">
        <v>79</v>
      </c>
      <c r="B157" s="10" t="s">
        <v>164</v>
      </c>
      <c r="C157" s="10" t="s">
        <v>80</v>
      </c>
      <c r="D157" s="10"/>
      <c r="E157" s="28"/>
      <c r="F157" s="10"/>
      <c r="G157" s="29">
        <v>1108102.07</v>
      </c>
      <c r="H157" s="29">
        <v>0</v>
      </c>
      <c r="I157" s="29">
        <v>0</v>
      </c>
    </row>
    <row r="158" spans="1:9" ht="15" x14ac:dyDescent="0.2">
      <c r="A158" s="14" t="s">
        <v>81</v>
      </c>
      <c r="B158" s="15" t="s">
        <v>164</v>
      </c>
      <c r="C158" s="15" t="s">
        <v>80</v>
      </c>
      <c r="D158" s="15" t="s">
        <v>16</v>
      </c>
      <c r="E158" s="16"/>
      <c r="F158" s="34"/>
      <c r="G158" s="13">
        <v>30000</v>
      </c>
      <c r="H158" s="13">
        <v>0</v>
      </c>
      <c r="I158" s="13">
        <v>0</v>
      </c>
    </row>
    <row r="159" spans="1:9" ht="15" x14ac:dyDescent="0.2">
      <c r="A159" s="37" t="s">
        <v>123</v>
      </c>
      <c r="B159" s="4" t="s">
        <v>164</v>
      </c>
      <c r="C159" s="4" t="s">
        <v>80</v>
      </c>
      <c r="D159" s="4" t="s">
        <v>16</v>
      </c>
      <c r="E159" s="12" t="s">
        <v>249</v>
      </c>
      <c r="F159" s="81"/>
      <c r="G159" s="20">
        <v>30000</v>
      </c>
      <c r="H159" s="20">
        <v>0</v>
      </c>
      <c r="I159" s="20">
        <v>0</v>
      </c>
    </row>
    <row r="160" spans="1:9" ht="30" x14ac:dyDescent="0.2">
      <c r="A160" s="21" t="s">
        <v>24</v>
      </c>
      <c r="B160" s="4" t="s">
        <v>164</v>
      </c>
      <c r="C160" s="4" t="s">
        <v>80</v>
      </c>
      <c r="D160" s="4" t="s">
        <v>16</v>
      </c>
      <c r="E160" s="12" t="s">
        <v>249</v>
      </c>
      <c r="F160" s="4">
        <v>200</v>
      </c>
      <c r="G160" s="20">
        <v>30000</v>
      </c>
      <c r="H160" s="20">
        <v>0</v>
      </c>
      <c r="I160" s="20">
        <v>0</v>
      </c>
    </row>
    <row r="161" spans="1:9" ht="30" x14ac:dyDescent="0.2">
      <c r="A161" s="21" t="s">
        <v>25</v>
      </c>
      <c r="B161" s="4" t="s">
        <v>164</v>
      </c>
      <c r="C161" s="4" t="s">
        <v>80</v>
      </c>
      <c r="D161" s="4" t="s">
        <v>16</v>
      </c>
      <c r="E161" s="12" t="s">
        <v>249</v>
      </c>
      <c r="F161" s="4">
        <v>240</v>
      </c>
      <c r="G161" s="20">
        <v>30000</v>
      </c>
      <c r="H161" s="20"/>
      <c r="I161" s="20"/>
    </row>
    <row r="162" spans="1:9" ht="15" x14ac:dyDescent="0.2">
      <c r="A162" s="22" t="s">
        <v>130</v>
      </c>
      <c r="B162" s="4" t="s">
        <v>164</v>
      </c>
      <c r="C162" s="15" t="s">
        <v>80</v>
      </c>
      <c r="D162" s="15" t="s">
        <v>36</v>
      </c>
      <c r="E162" s="16"/>
      <c r="F162" s="15"/>
      <c r="G162" s="13">
        <v>499500</v>
      </c>
      <c r="H162" s="13">
        <v>0</v>
      </c>
      <c r="I162" s="13">
        <v>0</v>
      </c>
    </row>
    <row r="163" spans="1:9" ht="15" x14ac:dyDescent="0.2">
      <c r="A163" s="25" t="s">
        <v>140</v>
      </c>
      <c r="B163" s="4" t="s">
        <v>164</v>
      </c>
      <c r="C163" s="4" t="s">
        <v>80</v>
      </c>
      <c r="D163" s="4" t="s">
        <v>36</v>
      </c>
      <c r="E163" s="12" t="s">
        <v>242</v>
      </c>
      <c r="F163" s="4"/>
      <c r="G163" s="20">
        <v>499500</v>
      </c>
      <c r="H163" s="20">
        <v>0</v>
      </c>
      <c r="I163" s="20">
        <v>0</v>
      </c>
    </row>
    <row r="164" spans="1:9" ht="30" x14ac:dyDescent="0.2">
      <c r="A164" s="21" t="s">
        <v>34</v>
      </c>
      <c r="B164" s="4" t="s">
        <v>164</v>
      </c>
      <c r="C164" s="4" t="s">
        <v>80</v>
      </c>
      <c r="D164" s="4" t="s">
        <v>36</v>
      </c>
      <c r="E164" s="12" t="s">
        <v>242</v>
      </c>
      <c r="F164" s="4" t="s">
        <v>71</v>
      </c>
      <c r="G164" s="20">
        <v>499500</v>
      </c>
      <c r="H164" s="20">
        <v>0</v>
      </c>
      <c r="I164" s="20">
        <v>0</v>
      </c>
    </row>
    <row r="165" spans="1:9" ht="15" x14ac:dyDescent="0.2">
      <c r="A165" s="21" t="s">
        <v>35</v>
      </c>
      <c r="B165" s="4" t="s">
        <v>164</v>
      </c>
      <c r="C165" s="4" t="s">
        <v>80</v>
      </c>
      <c r="D165" s="4" t="s">
        <v>36</v>
      </c>
      <c r="E165" s="12" t="s">
        <v>242</v>
      </c>
      <c r="F165" s="4" t="s">
        <v>107</v>
      </c>
      <c r="G165" s="20">
        <v>499500</v>
      </c>
      <c r="H165" s="20"/>
      <c r="I165" s="20"/>
    </row>
    <row r="166" spans="1:9" ht="15" x14ac:dyDescent="0.2">
      <c r="A166" s="14" t="s">
        <v>241</v>
      </c>
      <c r="B166" s="15" t="s">
        <v>164</v>
      </c>
      <c r="C166" s="15" t="s">
        <v>80</v>
      </c>
      <c r="D166" s="15" t="s">
        <v>37</v>
      </c>
      <c r="E166" s="16"/>
      <c r="F166" s="15"/>
      <c r="G166" s="13">
        <v>578602.07000000007</v>
      </c>
      <c r="H166" s="13">
        <v>0</v>
      </c>
      <c r="I166" s="13">
        <v>0</v>
      </c>
    </row>
    <row r="167" spans="1:9" ht="45" x14ac:dyDescent="0.2">
      <c r="A167" s="21" t="s">
        <v>255</v>
      </c>
      <c r="B167" s="4" t="s">
        <v>164</v>
      </c>
      <c r="C167" s="4" t="s">
        <v>80</v>
      </c>
      <c r="D167" s="4" t="s">
        <v>37</v>
      </c>
      <c r="E167" s="12" t="s">
        <v>256</v>
      </c>
      <c r="F167" s="4"/>
      <c r="G167" s="20">
        <v>538884.9</v>
      </c>
      <c r="H167" s="20">
        <v>0</v>
      </c>
      <c r="I167" s="20">
        <v>0</v>
      </c>
    </row>
    <row r="168" spans="1:9" ht="30" x14ac:dyDescent="0.2">
      <c r="A168" s="21" t="s">
        <v>34</v>
      </c>
      <c r="B168" s="4" t="s">
        <v>164</v>
      </c>
      <c r="C168" s="4" t="s">
        <v>80</v>
      </c>
      <c r="D168" s="4" t="s">
        <v>37</v>
      </c>
      <c r="E168" s="12" t="s">
        <v>256</v>
      </c>
      <c r="F168" s="4" t="s">
        <v>71</v>
      </c>
      <c r="G168" s="20">
        <v>538884.9</v>
      </c>
      <c r="H168" s="20">
        <v>0</v>
      </c>
      <c r="I168" s="20">
        <v>0</v>
      </c>
    </row>
    <row r="169" spans="1:9" ht="15" x14ac:dyDescent="0.2">
      <c r="A169" s="21" t="s">
        <v>35</v>
      </c>
      <c r="B169" s="4" t="s">
        <v>164</v>
      </c>
      <c r="C169" s="4" t="s">
        <v>80</v>
      </c>
      <c r="D169" s="4" t="s">
        <v>37</v>
      </c>
      <c r="E169" s="12" t="s">
        <v>256</v>
      </c>
      <c r="F169" s="4" t="s">
        <v>107</v>
      </c>
      <c r="G169" s="20">
        <v>538884.9</v>
      </c>
      <c r="H169" s="20"/>
      <c r="I169" s="20"/>
    </row>
    <row r="170" spans="1:9" ht="60" x14ac:dyDescent="0.2">
      <c r="A170" s="21" t="s">
        <v>257</v>
      </c>
      <c r="B170" s="4" t="s">
        <v>164</v>
      </c>
      <c r="C170" s="4" t="s">
        <v>80</v>
      </c>
      <c r="D170" s="4" t="s">
        <v>37</v>
      </c>
      <c r="E170" s="12" t="s">
        <v>258</v>
      </c>
      <c r="F170" s="4"/>
      <c r="G170" s="20">
        <v>39717.17</v>
      </c>
      <c r="H170" s="20">
        <v>0</v>
      </c>
      <c r="I170" s="20">
        <v>0</v>
      </c>
    </row>
    <row r="171" spans="1:9" ht="30" x14ac:dyDescent="0.2">
      <c r="A171" s="21" t="s">
        <v>34</v>
      </c>
      <c r="B171" s="4" t="s">
        <v>164</v>
      </c>
      <c r="C171" s="4" t="s">
        <v>80</v>
      </c>
      <c r="D171" s="4" t="s">
        <v>37</v>
      </c>
      <c r="E171" s="12" t="s">
        <v>258</v>
      </c>
      <c r="F171" s="4" t="s">
        <v>71</v>
      </c>
      <c r="G171" s="20">
        <v>39717.17</v>
      </c>
      <c r="H171" s="20">
        <v>0</v>
      </c>
      <c r="I171" s="20">
        <v>0</v>
      </c>
    </row>
    <row r="172" spans="1:9" ht="15" x14ac:dyDescent="0.2">
      <c r="A172" s="21" t="s">
        <v>35</v>
      </c>
      <c r="B172" s="4" t="s">
        <v>164</v>
      </c>
      <c r="C172" s="4" t="s">
        <v>80</v>
      </c>
      <c r="D172" s="4" t="s">
        <v>37</v>
      </c>
      <c r="E172" s="12" t="s">
        <v>258</v>
      </c>
      <c r="F172" s="4" t="s">
        <v>107</v>
      </c>
      <c r="G172" s="20">
        <v>39717.17</v>
      </c>
      <c r="H172" s="20"/>
      <c r="I172" s="20"/>
    </row>
    <row r="173" spans="1:9" ht="28.5" x14ac:dyDescent="0.2">
      <c r="A173" s="5" t="s">
        <v>166</v>
      </c>
      <c r="B173" s="6" t="s">
        <v>167</v>
      </c>
      <c r="C173" s="6"/>
      <c r="D173" s="6"/>
      <c r="E173" s="7"/>
      <c r="F173" s="6"/>
      <c r="G173" s="8">
        <v>38400</v>
      </c>
      <c r="H173" s="8">
        <v>0</v>
      </c>
      <c r="I173" s="8">
        <v>0</v>
      </c>
    </row>
    <row r="174" spans="1:9" ht="14.25" x14ac:dyDescent="0.2">
      <c r="A174" s="9" t="s">
        <v>15</v>
      </c>
      <c r="B174" s="10" t="s">
        <v>167</v>
      </c>
      <c r="C174" s="10" t="s">
        <v>16</v>
      </c>
      <c r="D174" s="10"/>
      <c r="E174" s="28"/>
      <c r="F174" s="10"/>
      <c r="G174" s="29">
        <v>38400</v>
      </c>
      <c r="H174" s="29">
        <v>0</v>
      </c>
      <c r="I174" s="29">
        <v>0</v>
      </c>
    </row>
    <row r="175" spans="1:9" ht="45" x14ac:dyDescent="0.2">
      <c r="A175" s="14" t="s">
        <v>99</v>
      </c>
      <c r="B175" s="15" t="s">
        <v>167</v>
      </c>
      <c r="C175" s="15" t="s">
        <v>16</v>
      </c>
      <c r="D175" s="15" t="s">
        <v>37</v>
      </c>
      <c r="E175" s="16"/>
      <c r="F175" s="15"/>
      <c r="G175" s="13">
        <v>38400</v>
      </c>
      <c r="H175" s="13">
        <v>0</v>
      </c>
      <c r="I175" s="13">
        <v>0</v>
      </c>
    </row>
    <row r="176" spans="1:9" ht="30" x14ac:dyDescent="0.2">
      <c r="A176" s="21" t="s">
        <v>21</v>
      </c>
      <c r="B176" s="4" t="s">
        <v>167</v>
      </c>
      <c r="C176" s="4" t="s">
        <v>16</v>
      </c>
      <c r="D176" s="4" t="s">
        <v>37</v>
      </c>
      <c r="E176" s="4" t="s">
        <v>120</v>
      </c>
      <c r="F176" s="4"/>
      <c r="G176" s="20">
        <v>38400</v>
      </c>
      <c r="H176" s="20">
        <v>0</v>
      </c>
      <c r="I176" s="20">
        <v>0</v>
      </c>
    </row>
    <row r="177" spans="1:9" ht="30" x14ac:dyDescent="0.2">
      <c r="A177" s="21" t="s">
        <v>24</v>
      </c>
      <c r="B177" s="4" t="s">
        <v>167</v>
      </c>
      <c r="C177" s="4" t="s">
        <v>16</v>
      </c>
      <c r="D177" s="4" t="s">
        <v>37</v>
      </c>
      <c r="E177" s="4" t="s">
        <v>120</v>
      </c>
      <c r="F177" s="4">
        <v>200</v>
      </c>
      <c r="G177" s="20">
        <v>38400</v>
      </c>
      <c r="H177" s="20">
        <v>0</v>
      </c>
      <c r="I177" s="20">
        <v>0</v>
      </c>
    </row>
    <row r="178" spans="1:9" ht="30" x14ac:dyDescent="0.2">
      <c r="A178" s="21" t="s">
        <v>25</v>
      </c>
      <c r="B178" s="4" t="s">
        <v>167</v>
      </c>
      <c r="C178" s="4" t="s">
        <v>16</v>
      </c>
      <c r="D178" s="4" t="s">
        <v>37</v>
      </c>
      <c r="E178" s="4" t="s">
        <v>120</v>
      </c>
      <c r="F178" s="4">
        <v>240</v>
      </c>
      <c r="G178" s="20">
        <v>38400</v>
      </c>
      <c r="H178" s="20"/>
      <c r="I178" s="20"/>
    </row>
    <row r="179" spans="1:9" ht="14.25" x14ac:dyDescent="0.2">
      <c r="A179" s="117" t="s">
        <v>17</v>
      </c>
      <c r="B179" s="117"/>
      <c r="C179" s="117"/>
      <c r="D179" s="117"/>
      <c r="E179" s="117"/>
      <c r="F179" s="117"/>
      <c r="G179" s="8">
        <v>38444838.18</v>
      </c>
      <c r="H179" s="8">
        <v>0</v>
      </c>
      <c r="I179" s="8">
        <v>0</v>
      </c>
    </row>
  </sheetData>
  <mergeCells count="4">
    <mergeCell ref="B1:I1"/>
    <mergeCell ref="A2:I2"/>
    <mergeCell ref="A3:I3"/>
    <mergeCell ref="A179:F17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19" workbookViewId="0">
      <selection activeCell="G34" sqref="G34"/>
    </sheetView>
  </sheetViews>
  <sheetFormatPr defaultRowHeight="12.75" x14ac:dyDescent="0.2"/>
  <cols>
    <col min="1" max="1" width="69" customWidth="1"/>
    <col min="2" max="2" width="8.5" customWidth="1"/>
    <col min="3" max="3" width="7.5" customWidth="1"/>
    <col min="4" max="4" width="7.6640625" customWidth="1"/>
    <col min="5" max="5" width="16.83203125" customWidth="1"/>
    <col min="6" max="6" width="12.1640625" customWidth="1"/>
    <col min="7" max="7" width="19.5" customWidth="1"/>
    <col min="8" max="8" width="17" customWidth="1"/>
    <col min="9" max="9" width="18.33203125" customWidth="1"/>
  </cols>
  <sheetData>
    <row r="1" spans="1:9" ht="75.75" customHeight="1" x14ac:dyDescent="0.2">
      <c r="A1" s="1" t="s">
        <v>0</v>
      </c>
      <c r="B1" s="115" t="s">
        <v>337</v>
      </c>
      <c r="C1" s="119"/>
      <c r="D1" s="119"/>
      <c r="E1" s="119"/>
      <c r="F1" s="119"/>
      <c r="G1" s="119"/>
      <c r="H1" s="119"/>
      <c r="I1" s="119"/>
    </row>
    <row r="2" spans="1:9" ht="22.5" customHeight="1" x14ac:dyDescent="0.2">
      <c r="A2" s="113" t="s">
        <v>321</v>
      </c>
      <c r="B2" s="113"/>
      <c r="C2" s="113"/>
      <c r="D2" s="113"/>
      <c r="E2" s="113"/>
      <c r="F2" s="113"/>
      <c r="G2" s="113"/>
      <c r="H2" s="113"/>
      <c r="I2" s="113"/>
    </row>
    <row r="3" spans="1:9" ht="15" x14ac:dyDescent="0.2">
      <c r="A3" s="114" t="s">
        <v>158</v>
      </c>
      <c r="B3" s="114"/>
      <c r="C3" s="114"/>
      <c r="D3" s="114"/>
      <c r="E3" s="114"/>
      <c r="F3" s="114"/>
      <c r="G3" s="114"/>
      <c r="H3" s="114"/>
      <c r="I3" s="114"/>
    </row>
    <row r="4" spans="1:9" ht="15" x14ac:dyDescent="0.2">
      <c r="A4" s="2" t="s">
        <v>1</v>
      </c>
      <c r="B4" s="2" t="s">
        <v>2</v>
      </c>
      <c r="C4" s="2" t="s">
        <v>3</v>
      </c>
      <c r="D4" s="2" t="s">
        <v>4</v>
      </c>
      <c r="E4" s="2" t="s">
        <v>5</v>
      </c>
      <c r="F4" s="2" t="s">
        <v>6</v>
      </c>
      <c r="G4" s="2" t="s">
        <v>179</v>
      </c>
      <c r="H4" s="2" t="s">
        <v>247</v>
      </c>
      <c r="I4" s="2" t="s">
        <v>261</v>
      </c>
    </row>
    <row r="5" spans="1:9" ht="15" x14ac:dyDescent="0.2">
      <c r="A5" s="3" t="s">
        <v>7</v>
      </c>
      <c r="B5" s="3" t="s">
        <v>8</v>
      </c>
      <c r="C5" s="3" t="s">
        <v>9</v>
      </c>
      <c r="D5" s="3" t="s">
        <v>10</v>
      </c>
      <c r="E5" s="3" t="s">
        <v>11</v>
      </c>
      <c r="F5" s="3" t="s">
        <v>12</v>
      </c>
      <c r="G5" s="4">
        <v>7</v>
      </c>
      <c r="H5" s="3" t="s">
        <v>13</v>
      </c>
      <c r="I5" s="3" t="s">
        <v>14</v>
      </c>
    </row>
    <row r="6" spans="1:9" ht="28.5" x14ac:dyDescent="0.2">
      <c r="A6" s="86" t="s">
        <v>163</v>
      </c>
      <c r="B6" s="6" t="s">
        <v>164</v>
      </c>
      <c r="C6" s="87" t="s">
        <v>0</v>
      </c>
      <c r="D6" s="87" t="s">
        <v>0</v>
      </c>
      <c r="E6" s="88" t="s">
        <v>0</v>
      </c>
      <c r="F6" s="89" t="s">
        <v>0</v>
      </c>
      <c r="G6" s="8">
        <v>16617498.510000002</v>
      </c>
      <c r="H6" s="8">
        <v>0</v>
      </c>
      <c r="I6" s="8">
        <v>0</v>
      </c>
    </row>
    <row r="7" spans="1:9" ht="15" x14ac:dyDescent="0.2">
      <c r="A7" s="9" t="s">
        <v>15</v>
      </c>
      <c r="B7" s="6" t="s">
        <v>164</v>
      </c>
      <c r="C7" s="11" t="s">
        <v>16</v>
      </c>
      <c r="D7" s="49" t="s">
        <v>0</v>
      </c>
      <c r="E7" s="50" t="s">
        <v>0</v>
      </c>
      <c r="F7" s="34" t="s">
        <v>0</v>
      </c>
      <c r="G7" s="29">
        <v>415550</v>
      </c>
      <c r="H7" s="29">
        <v>0</v>
      </c>
      <c r="I7" s="29">
        <v>0</v>
      </c>
    </row>
    <row r="8" spans="1:9" ht="45" x14ac:dyDescent="0.2">
      <c r="A8" s="14" t="s">
        <v>248</v>
      </c>
      <c r="B8" s="51" t="s">
        <v>164</v>
      </c>
      <c r="C8" s="15" t="s">
        <v>16</v>
      </c>
      <c r="D8" s="15" t="s">
        <v>18</v>
      </c>
      <c r="E8" s="52"/>
      <c r="F8" s="34"/>
      <c r="G8" s="13">
        <v>415550</v>
      </c>
      <c r="H8" s="13">
        <v>0</v>
      </c>
      <c r="I8" s="13">
        <v>0</v>
      </c>
    </row>
    <row r="9" spans="1:9" ht="45" x14ac:dyDescent="0.2">
      <c r="A9" s="19" t="s">
        <v>101</v>
      </c>
      <c r="B9" s="4" t="s">
        <v>164</v>
      </c>
      <c r="C9" s="4" t="s">
        <v>16</v>
      </c>
      <c r="D9" s="4" t="s">
        <v>18</v>
      </c>
      <c r="E9" s="4" t="s">
        <v>209</v>
      </c>
      <c r="F9" s="35"/>
      <c r="G9" s="20">
        <v>520577</v>
      </c>
      <c r="H9" s="20">
        <v>0</v>
      </c>
      <c r="I9" s="20">
        <v>0</v>
      </c>
    </row>
    <row r="10" spans="1:9" ht="60" x14ac:dyDescent="0.2">
      <c r="A10" s="32" t="s">
        <v>19</v>
      </c>
      <c r="B10" s="4" t="s">
        <v>164</v>
      </c>
      <c r="C10" s="4" t="s">
        <v>16</v>
      </c>
      <c r="D10" s="4" t="s">
        <v>18</v>
      </c>
      <c r="E10" s="4" t="s">
        <v>209</v>
      </c>
      <c r="F10" s="4">
        <v>100</v>
      </c>
      <c r="G10" s="20">
        <v>520577</v>
      </c>
      <c r="H10" s="20">
        <v>0</v>
      </c>
      <c r="I10" s="20">
        <v>0</v>
      </c>
    </row>
    <row r="11" spans="1:9" ht="30" x14ac:dyDescent="0.2">
      <c r="A11" s="32" t="s">
        <v>20</v>
      </c>
      <c r="B11" s="4" t="s">
        <v>164</v>
      </c>
      <c r="C11" s="4" t="s">
        <v>16</v>
      </c>
      <c r="D11" s="4" t="s">
        <v>18</v>
      </c>
      <c r="E11" s="4" t="s">
        <v>209</v>
      </c>
      <c r="F11" s="4">
        <v>120</v>
      </c>
      <c r="G11" s="20">
        <v>520577</v>
      </c>
      <c r="H11" s="20"/>
      <c r="I11" s="20"/>
    </row>
    <row r="12" spans="1:9" ht="30" x14ac:dyDescent="0.2">
      <c r="A12" s="19" t="s">
        <v>21</v>
      </c>
      <c r="B12" s="4" t="s">
        <v>164</v>
      </c>
      <c r="C12" s="4" t="s">
        <v>16</v>
      </c>
      <c r="D12" s="4" t="s">
        <v>18</v>
      </c>
      <c r="E12" s="4" t="s">
        <v>210</v>
      </c>
      <c r="F12" s="4"/>
      <c r="G12" s="20">
        <v>-105027</v>
      </c>
      <c r="H12" s="20">
        <v>0</v>
      </c>
      <c r="I12" s="20">
        <v>0</v>
      </c>
    </row>
    <row r="13" spans="1:9" ht="60" x14ac:dyDescent="0.2">
      <c r="A13" s="32" t="s">
        <v>19</v>
      </c>
      <c r="B13" s="4" t="s">
        <v>164</v>
      </c>
      <c r="C13" s="4" t="s">
        <v>16</v>
      </c>
      <c r="D13" s="4" t="s">
        <v>18</v>
      </c>
      <c r="E13" s="4" t="s">
        <v>210</v>
      </c>
      <c r="F13" s="4" t="s">
        <v>22</v>
      </c>
      <c r="G13" s="20">
        <v>-520577</v>
      </c>
      <c r="H13" s="20">
        <v>0</v>
      </c>
      <c r="I13" s="20">
        <v>0</v>
      </c>
    </row>
    <row r="14" spans="1:9" ht="30" x14ac:dyDescent="0.2">
      <c r="A14" s="32" t="s">
        <v>20</v>
      </c>
      <c r="B14" s="4" t="s">
        <v>164</v>
      </c>
      <c r="C14" s="4" t="s">
        <v>16</v>
      </c>
      <c r="D14" s="4" t="s">
        <v>18</v>
      </c>
      <c r="E14" s="4" t="s">
        <v>210</v>
      </c>
      <c r="F14" s="4" t="s">
        <v>23</v>
      </c>
      <c r="G14" s="20">
        <v>-520577</v>
      </c>
      <c r="H14" s="20"/>
      <c r="I14" s="20"/>
    </row>
    <row r="15" spans="1:9" ht="30" x14ac:dyDescent="0.2">
      <c r="A15" s="32" t="s">
        <v>24</v>
      </c>
      <c r="B15" s="4" t="s">
        <v>164</v>
      </c>
      <c r="C15" s="4" t="s">
        <v>16</v>
      </c>
      <c r="D15" s="4" t="s">
        <v>18</v>
      </c>
      <c r="E15" s="4" t="s">
        <v>210</v>
      </c>
      <c r="F15" s="4">
        <v>200</v>
      </c>
      <c r="G15" s="20">
        <v>415550</v>
      </c>
      <c r="H15" s="20">
        <v>0</v>
      </c>
      <c r="I15" s="20">
        <v>0</v>
      </c>
    </row>
    <row r="16" spans="1:9" ht="30" x14ac:dyDescent="0.2">
      <c r="A16" s="32" t="s">
        <v>25</v>
      </c>
      <c r="B16" s="4" t="s">
        <v>164</v>
      </c>
      <c r="C16" s="4" t="s">
        <v>16</v>
      </c>
      <c r="D16" s="4" t="s">
        <v>18</v>
      </c>
      <c r="E16" s="4" t="s">
        <v>210</v>
      </c>
      <c r="F16" s="4">
        <v>240</v>
      </c>
      <c r="G16" s="20">
        <v>415550</v>
      </c>
      <c r="H16" s="20"/>
      <c r="I16" s="20"/>
    </row>
    <row r="17" spans="1:9" ht="15" x14ac:dyDescent="0.2">
      <c r="A17" s="9" t="s">
        <v>41</v>
      </c>
      <c r="B17" s="10" t="s">
        <v>164</v>
      </c>
      <c r="C17" s="28" t="s">
        <v>18</v>
      </c>
      <c r="D17" s="4"/>
      <c r="E17" s="4"/>
      <c r="F17" s="4"/>
      <c r="G17" s="29">
        <v>3313000</v>
      </c>
      <c r="H17" s="29">
        <v>0</v>
      </c>
      <c r="I17" s="29">
        <v>0</v>
      </c>
    </row>
    <row r="18" spans="1:9" ht="15" x14ac:dyDescent="0.2">
      <c r="A18" s="14" t="s">
        <v>48</v>
      </c>
      <c r="B18" s="15" t="s">
        <v>164</v>
      </c>
      <c r="C18" s="15" t="s">
        <v>18</v>
      </c>
      <c r="D18" s="15" t="s">
        <v>39</v>
      </c>
      <c r="E18" s="15"/>
      <c r="F18" s="15"/>
      <c r="G18" s="13">
        <v>3313000</v>
      </c>
      <c r="H18" s="13">
        <v>0</v>
      </c>
      <c r="I18" s="13">
        <v>0</v>
      </c>
    </row>
    <row r="19" spans="1:9" ht="30" x14ac:dyDescent="0.2">
      <c r="A19" s="19" t="s">
        <v>278</v>
      </c>
      <c r="B19" s="4" t="s">
        <v>164</v>
      </c>
      <c r="C19" s="4" t="s">
        <v>18</v>
      </c>
      <c r="D19" s="4" t="s">
        <v>39</v>
      </c>
      <c r="E19" s="4" t="s">
        <v>273</v>
      </c>
      <c r="F19" s="4"/>
      <c r="G19" s="20">
        <v>3313000</v>
      </c>
      <c r="H19" s="20">
        <v>0</v>
      </c>
      <c r="I19" s="20">
        <v>0</v>
      </c>
    </row>
    <row r="20" spans="1:9" ht="30" x14ac:dyDescent="0.2">
      <c r="A20" s="21" t="s">
        <v>24</v>
      </c>
      <c r="B20" s="4" t="s">
        <v>164</v>
      </c>
      <c r="C20" s="4" t="s">
        <v>18</v>
      </c>
      <c r="D20" s="4" t="s">
        <v>39</v>
      </c>
      <c r="E20" s="4" t="s">
        <v>273</v>
      </c>
      <c r="F20" s="4">
        <v>200</v>
      </c>
      <c r="G20" s="20">
        <v>3313000</v>
      </c>
      <c r="H20" s="20">
        <v>0</v>
      </c>
      <c r="I20" s="20">
        <v>0</v>
      </c>
    </row>
    <row r="21" spans="1:9" ht="30" x14ac:dyDescent="0.2">
      <c r="A21" s="21" t="s">
        <v>25</v>
      </c>
      <c r="B21" s="4" t="s">
        <v>164</v>
      </c>
      <c r="C21" s="4" t="s">
        <v>18</v>
      </c>
      <c r="D21" s="4" t="s">
        <v>39</v>
      </c>
      <c r="E21" s="4" t="s">
        <v>273</v>
      </c>
      <c r="F21" s="4">
        <v>240</v>
      </c>
      <c r="G21" s="20">
        <v>3313000</v>
      </c>
      <c r="H21" s="20"/>
      <c r="I21" s="20"/>
    </row>
    <row r="22" spans="1:9" ht="14.25" x14ac:dyDescent="0.2">
      <c r="A22" s="9" t="s">
        <v>53</v>
      </c>
      <c r="B22" s="10" t="s">
        <v>164</v>
      </c>
      <c r="C22" s="10" t="s">
        <v>43</v>
      </c>
      <c r="D22" s="10"/>
      <c r="E22" s="10"/>
      <c r="F22" s="10"/>
      <c r="G22" s="29">
        <v>12873631.300000001</v>
      </c>
      <c r="H22" s="29">
        <v>0</v>
      </c>
      <c r="I22" s="29">
        <v>0</v>
      </c>
    </row>
    <row r="23" spans="1:9" ht="15" x14ac:dyDescent="0.2">
      <c r="A23" s="14" t="s">
        <v>55</v>
      </c>
      <c r="B23" s="15" t="s">
        <v>164</v>
      </c>
      <c r="C23" s="15" t="s">
        <v>43</v>
      </c>
      <c r="D23" s="15" t="s">
        <v>36</v>
      </c>
      <c r="E23" s="16"/>
      <c r="F23" s="15"/>
      <c r="G23" s="13">
        <v>12866900</v>
      </c>
      <c r="H23" s="13">
        <v>0</v>
      </c>
      <c r="I23" s="13">
        <v>0</v>
      </c>
    </row>
    <row r="24" spans="1:9" ht="30" x14ac:dyDescent="0.2">
      <c r="A24" s="25" t="s">
        <v>313</v>
      </c>
      <c r="B24" s="4" t="s">
        <v>164</v>
      </c>
      <c r="C24" s="4" t="s">
        <v>43</v>
      </c>
      <c r="D24" s="4" t="s">
        <v>36</v>
      </c>
      <c r="E24" s="12" t="s">
        <v>314</v>
      </c>
      <c r="F24" s="4"/>
      <c r="G24" s="20">
        <v>966900</v>
      </c>
      <c r="H24" s="20">
        <v>0</v>
      </c>
      <c r="I24" s="20">
        <v>0</v>
      </c>
    </row>
    <row r="25" spans="1:9" ht="30" x14ac:dyDescent="0.2">
      <c r="A25" s="21" t="s">
        <v>170</v>
      </c>
      <c r="B25" s="4" t="s">
        <v>164</v>
      </c>
      <c r="C25" s="4" t="s">
        <v>43</v>
      </c>
      <c r="D25" s="4" t="s">
        <v>36</v>
      </c>
      <c r="E25" s="12" t="s">
        <v>314</v>
      </c>
      <c r="F25" s="4" t="s">
        <v>57</v>
      </c>
      <c r="G25" s="20">
        <v>966900</v>
      </c>
      <c r="H25" s="20">
        <v>0</v>
      </c>
      <c r="I25" s="20">
        <v>0</v>
      </c>
    </row>
    <row r="26" spans="1:9" ht="15" x14ac:dyDescent="0.2">
      <c r="A26" s="107" t="s">
        <v>56</v>
      </c>
      <c r="B26" s="4" t="s">
        <v>164</v>
      </c>
      <c r="C26" s="4" t="s">
        <v>43</v>
      </c>
      <c r="D26" s="4" t="s">
        <v>36</v>
      </c>
      <c r="E26" s="12" t="s">
        <v>314</v>
      </c>
      <c r="F26" s="4" t="s">
        <v>58</v>
      </c>
      <c r="G26" s="20">
        <v>966900</v>
      </c>
      <c r="H26" s="20"/>
      <c r="I26" s="20"/>
    </row>
    <row r="27" spans="1:9" ht="30" x14ac:dyDescent="0.2">
      <c r="A27" s="46" t="s">
        <v>335</v>
      </c>
      <c r="B27" s="4" t="s">
        <v>164</v>
      </c>
      <c r="C27" s="47" t="s">
        <v>136</v>
      </c>
      <c r="D27" s="47" t="s">
        <v>36</v>
      </c>
      <c r="E27" s="48" t="s">
        <v>336</v>
      </c>
      <c r="F27" s="24"/>
      <c r="G27" s="20">
        <v>11900000</v>
      </c>
      <c r="H27" s="20">
        <v>0</v>
      </c>
      <c r="I27" s="20">
        <v>0</v>
      </c>
    </row>
    <row r="28" spans="1:9" ht="30" x14ac:dyDescent="0.2">
      <c r="A28" s="21" t="s">
        <v>24</v>
      </c>
      <c r="B28" s="4" t="s">
        <v>164</v>
      </c>
      <c r="C28" s="47" t="s">
        <v>136</v>
      </c>
      <c r="D28" s="47" t="s">
        <v>36</v>
      </c>
      <c r="E28" s="48" t="s">
        <v>336</v>
      </c>
      <c r="F28" s="24" t="s">
        <v>44</v>
      </c>
      <c r="G28" s="20">
        <v>11900000</v>
      </c>
      <c r="H28" s="20">
        <v>0</v>
      </c>
      <c r="I28" s="20">
        <v>0</v>
      </c>
    </row>
    <row r="29" spans="1:9" ht="30" x14ac:dyDescent="0.2">
      <c r="A29" s="21" t="s">
        <v>25</v>
      </c>
      <c r="B29" s="4" t="s">
        <v>164</v>
      </c>
      <c r="C29" s="47" t="s">
        <v>136</v>
      </c>
      <c r="D29" s="47" t="s">
        <v>36</v>
      </c>
      <c r="E29" s="48" t="s">
        <v>336</v>
      </c>
      <c r="F29" s="24" t="s">
        <v>45</v>
      </c>
      <c r="G29" s="20">
        <v>11900000</v>
      </c>
      <c r="H29" s="20"/>
      <c r="I29" s="20"/>
    </row>
    <row r="30" spans="1:9" ht="15" x14ac:dyDescent="0.2">
      <c r="A30" s="62" t="s">
        <v>143</v>
      </c>
      <c r="B30" s="15" t="s">
        <v>164</v>
      </c>
      <c r="C30" s="63" t="s">
        <v>43</v>
      </c>
      <c r="D30" s="63" t="s">
        <v>37</v>
      </c>
      <c r="E30" s="64"/>
      <c r="F30" s="64"/>
      <c r="G30" s="13">
        <v>6731.3</v>
      </c>
      <c r="H30" s="13">
        <v>0</v>
      </c>
      <c r="I30" s="13">
        <v>0</v>
      </c>
    </row>
    <row r="31" spans="1:9" ht="30" x14ac:dyDescent="0.2">
      <c r="A31" s="46" t="s">
        <v>296</v>
      </c>
      <c r="B31" s="4" t="s">
        <v>164</v>
      </c>
      <c r="C31" s="47" t="s">
        <v>43</v>
      </c>
      <c r="D31" s="47" t="s">
        <v>37</v>
      </c>
      <c r="E31" s="48" t="s">
        <v>297</v>
      </c>
      <c r="F31" s="47"/>
      <c r="G31" s="20">
        <v>6731.3</v>
      </c>
      <c r="H31" s="20">
        <v>0</v>
      </c>
      <c r="I31" s="20">
        <v>0</v>
      </c>
    </row>
    <row r="32" spans="1:9" ht="30" x14ac:dyDescent="0.2">
      <c r="A32" s="46" t="s">
        <v>24</v>
      </c>
      <c r="B32" s="4" t="s">
        <v>164</v>
      </c>
      <c r="C32" s="47" t="s">
        <v>43</v>
      </c>
      <c r="D32" s="47" t="s">
        <v>37</v>
      </c>
      <c r="E32" s="48" t="s">
        <v>297</v>
      </c>
      <c r="F32" s="47" t="s">
        <v>44</v>
      </c>
      <c r="G32" s="20">
        <v>6731.3</v>
      </c>
      <c r="H32" s="20">
        <v>0</v>
      </c>
      <c r="I32" s="20">
        <v>0</v>
      </c>
    </row>
    <row r="33" spans="1:9" ht="30" x14ac:dyDescent="0.2">
      <c r="A33" s="46" t="s">
        <v>25</v>
      </c>
      <c r="B33" s="4" t="s">
        <v>164</v>
      </c>
      <c r="C33" s="47" t="s">
        <v>43</v>
      </c>
      <c r="D33" s="47" t="s">
        <v>37</v>
      </c>
      <c r="E33" s="48" t="s">
        <v>297</v>
      </c>
      <c r="F33" s="47" t="s">
        <v>45</v>
      </c>
      <c r="G33" s="20">
        <v>6731.3</v>
      </c>
      <c r="H33" s="20"/>
      <c r="I33" s="20"/>
    </row>
    <row r="34" spans="1:9" ht="14.25" x14ac:dyDescent="0.2">
      <c r="A34" s="9" t="s">
        <v>67</v>
      </c>
      <c r="B34" s="10" t="s">
        <v>164</v>
      </c>
      <c r="C34" s="10" t="s">
        <v>47</v>
      </c>
      <c r="D34" s="31"/>
      <c r="E34" s="50"/>
      <c r="F34" s="31"/>
      <c r="G34" s="29">
        <v>15317.21</v>
      </c>
      <c r="H34" s="29">
        <v>0</v>
      </c>
      <c r="I34" s="29">
        <v>0</v>
      </c>
    </row>
    <row r="35" spans="1:9" ht="15" x14ac:dyDescent="0.2">
      <c r="A35" s="14" t="s">
        <v>68</v>
      </c>
      <c r="B35" s="15" t="s">
        <v>164</v>
      </c>
      <c r="C35" s="15" t="s">
        <v>47</v>
      </c>
      <c r="D35" s="15" t="s">
        <v>16</v>
      </c>
      <c r="E35" s="52"/>
      <c r="F35" s="34"/>
      <c r="G35" s="13">
        <v>15317.21</v>
      </c>
      <c r="H35" s="13">
        <v>0</v>
      </c>
      <c r="I35" s="13">
        <v>0</v>
      </c>
    </row>
    <row r="36" spans="1:9" ht="30" x14ac:dyDescent="0.2">
      <c r="A36" s="19" t="s">
        <v>126</v>
      </c>
      <c r="B36" s="4" t="s">
        <v>164</v>
      </c>
      <c r="C36" s="4" t="s">
        <v>47</v>
      </c>
      <c r="D36" s="4" t="s">
        <v>16</v>
      </c>
      <c r="E36" s="12" t="s">
        <v>236</v>
      </c>
      <c r="F36" s="4"/>
      <c r="G36" s="20">
        <v>15317.21</v>
      </c>
      <c r="H36" s="20">
        <v>0</v>
      </c>
      <c r="I36" s="20">
        <v>0</v>
      </c>
    </row>
    <row r="37" spans="1:9" ht="30" x14ac:dyDescent="0.2">
      <c r="A37" s="25" t="s">
        <v>24</v>
      </c>
      <c r="B37" s="4" t="s">
        <v>164</v>
      </c>
      <c r="C37" s="4" t="s">
        <v>47</v>
      </c>
      <c r="D37" s="4" t="s">
        <v>16</v>
      </c>
      <c r="E37" s="12" t="s">
        <v>236</v>
      </c>
      <c r="F37" s="4" t="s">
        <v>44</v>
      </c>
      <c r="G37" s="20">
        <v>15317.21</v>
      </c>
      <c r="H37" s="20">
        <v>0</v>
      </c>
      <c r="I37" s="20">
        <v>0</v>
      </c>
    </row>
    <row r="38" spans="1:9" ht="30" x14ac:dyDescent="0.2">
      <c r="A38" s="25" t="s">
        <v>25</v>
      </c>
      <c r="B38" s="4" t="s">
        <v>164</v>
      </c>
      <c r="C38" s="4" t="s">
        <v>47</v>
      </c>
      <c r="D38" s="4" t="s">
        <v>16</v>
      </c>
      <c r="E38" s="12" t="s">
        <v>236</v>
      </c>
      <c r="F38" s="4" t="s">
        <v>45</v>
      </c>
      <c r="G38" s="20">
        <v>15317.21</v>
      </c>
      <c r="H38" s="20"/>
      <c r="I38" s="20"/>
    </row>
    <row r="39" spans="1:9" ht="14.25" x14ac:dyDescent="0.2">
      <c r="A39" s="117" t="s">
        <v>17</v>
      </c>
      <c r="B39" s="117"/>
      <c r="C39" s="117"/>
      <c r="D39" s="117"/>
      <c r="E39" s="117"/>
      <c r="F39" s="117"/>
      <c r="G39" s="8">
        <v>16617498.510000002</v>
      </c>
      <c r="H39" s="8">
        <v>0</v>
      </c>
      <c r="I39" s="8">
        <v>0</v>
      </c>
    </row>
  </sheetData>
  <mergeCells count="4">
    <mergeCell ref="B1:I1"/>
    <mergeCell ref="A2:I2"/>
    <mergeCell ref="A3:I3"/>
    <mergeCell ref="A39:F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Прил.3 ВСР (3 года)</vt:lpstr>
      <vt:lpstr>Прил.3.1</vt:lpstr>
      <vt:lpstr>Прил.3.2</vt:lpstr>
      <vt:lpstr>Прил.3.3</vt:lpstr>
      <vt:lpstr>'Прил.3 ВСР (3 года)'!Заголовки_для_печати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2025-08-19T08:43:40Z</dcterms:modified>
</cp:coreProperties>
</file>