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1000" windowHeight="9150" tabRatio="918"/>
  </bookViews>
  <sheets>
    <sheet name="Приложение 1" sheetId="13" r:id="rId1"/>
    <sheet name="Приложение 2" sheetId="10" r:id="rId2"/>
    <sheet name="Приложение 3" sheetId="11" r:id="rId3"/>
    <sheet name="Сравнительный перечень 2021" sheetId="18" state="hidden" r:id="rId4"/>
    <sheet name="Сравнительный перечень 2022" sheetId="15" state="hidden" r:id="rId5"/>
    <sheet name="Актуальный сравнительный 2021г." sheetId="19" state="hidden" r:id="rId6"/>
    <sheet name="Актуальный сравнительный 2022г." sheetId="20" state="hidden" r:id="rId7"/>
  </sheets>
  <definedNames>
    <definedName name="_xlnm._FilterDatabase" localSheetId="5" hidden="1">'Актуальный сравнительный 2021г.'!$A$8:$N$352</definedName>
    <definedName name="_xlnm._FilterDatabase" localSheetId="6" hidden="1">'Актуальный сравнительный 2022г.'!$A$8:$O$383</definedName>
    <definedName name="_xlnm._FilterDatabase" localSheetId="0" hidden="1">'Приложение 1'!$A$10:$S$46</definedName>
    <definedName name="_xlnm._FilterDatabase" localSheetId="1" hidden="1">'Приложение 2'!$A$12:$AL$48</definedName>
    <definedName name="_xlnm._FilterDatabase" localSheetId="2" hidden="1">'Приложение 3'!$A$9:$Q$16</definedName>
    <definedName name="_xlnm._FilterDatabase" localSheetId="3" hidden="1">'Сравнительный перечень 2021'!$A$8:$L$373</definedName>
    <definedName name="_xlnm._FilterDatabase" localSheetId="4" hidden="1">'Сравнительный перечень 2022'!$A$8:$M$389</definedName>
    <definedName name="DNO" localSheetId="5">#REF!</definedName>
    <definedName name="DNO" localSheetId="6">#REF!</definedName>
    <definedName name="DNO" localSheetId="3">#REF!</definedName>
    <definedName name="DNO" localSheetId="4">#REF!</definedName>
    <definedName name="DNO">#REF!</definedName>
    <definedName name="_xlnm.Print_Titles" localSheetId="5">'Актуальный сравнительный 2021г.'!$8:$8</definedName>
    <definedName name="_xlnm.Print_Titles" localSheetId="6">'Актуальный сравнительный 2022г.'!$8:$8</definedName>
    <definedName name="_xlnm.Print_Titles" localSheetId="0">'Приложение 1'!$10:$10</definedName>
    <definedName name="_xlnm.Print_Titles" localSheetId="1">'Приложение 2'!$12:$12</definedName>
    <definedName name="_xlnm.Print_Titles" localSheetId="2">'Приложение 3'!$9:$9</definedName>
    <definedName name="_xlnm.Print_Titles" localSheetId="3">'Сравнительный перечень 2021'!$8:$8</definedName>
    <definedName name="_xlnm.Print_Titles" localSheetId="4">'Сравнительный перечень 2022'!$8:$8</definedName>
    <definedName name="_xlnm.Print_Area" localSheetId="5">'Актуальный сравнительный 2021г.'!$A$1:$N$341</definedName>
    <definedName name="_xlnm.Print_Area" localSheetId="6">'Актуальный сравнительный 2022г.'!$A$1:$M$386</definedName>
    <definedName name="_xlnm.Print_Area" localSheetId="0">'Приложение 1'!$A$1:$S$46</definedName>
    <definedName name="_xlnm.Print_Area" localSheetId="1">'Приложение 2'!$A$1:$AL$48</definedName>
    <definedName name="_xlnm.Print_Area" localSheetId="2">'Приложение 3'!$A$1:$F$16</definedName>
    <definedName name="_xlnm.Print_Area" localSheetId="3">'Сравнительный перечень 2021'!$A$1:$L$362</definedName>
    <definedName name="_xlnm.Print_Area" localSheetId="4">'Сравнительный перечень 2022'!$A$1:$K$392</definedName>
    <definedName name="Перечень" localSheetId="5">#REF!</definedName>
    <definedName name="Перечень" localSheetId="6">#REF!</definedName>
    <definedName name="Перечень" localSheetId="1">#REF!</definedName>
    <definedName name="Перечень" localSheetId="2">#REF!</definedName>
    <definedName name="Перечень" localSheetId="3">#REF!</definedName>
    <definedName name="Перечень" localSheetId="4">#REF!</definedName>
    <definedName name="Перечень">#REF!</definedName>
    <definedName name="Перечень\ъ" localSheetId="5">#REF!</definedName>
    <definedName name="Перечень\ъ" localSheetId="6">#REF!</definedName>
    <definedName name="Перечень\ъ" localSheetId="3">#REF!</definedName>
    <definedName name="Перечень\ъ">#REF!</definedName>
    <definedName name="Перечень2" localSheetId="5">#REF!</definedName>
    <definedName name="Перечень2" localSheetId="6">#REF!</definedName>
    <definedName name="Перечень2" localSheetId="1">#REF!</definedName>
    <definedName name="Перечень2" localSheetId="2">#REF!</definedName>
    <definedName name="Перечень2" localSheetId="3">#REF!</definedName>
    <definedName name="Перечень2" localSheetId="4">#REF!</definedName>
    <definedName name="Перечень2">#REF!</definedName>
    <definedName name="Перечень3" localSheetId="5">#REF!</definedName>
    <definedName name="Перечень3" localSheetId="6">#REF!</definedName>
    <definedName name="Перечень3" localSheetId="1">#REF!</definedName>
    <definedName name="Перечень3" localSheetId="2">#REF!</definedName>
    <definedName name="Перечень3" localSheetId="3">#REF!</definedName>
    <definedName name="Перечень3" localSheetId="4">#REF!</definedName>
    <definedName name="Перечень3">#REF!</definedName>
    <definedName name="прил" localSheetId="5">#REF!</definedName>
    <definedName name="прил" localSheetId="6">#REF!</definedName>
    <definedName name="прил" localSheetId="3">#REF!</definedName>
    <definedName name="прил" localSheetId="4">#REF!</definedName>
    <definedName name="прил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0" i="10" l="1"/>
  <c r="AJ20" i="10"/>
  <c r="X20" i="10"/>
  <c r="W20" i="10"/>
  <c r="G20" i="10"/>
  <c r="P18" i="13"/>
  <c r="L18" i="13"/>
  <c r="K18" i="13"/>
  <c r="J18" i="13"/>
  <c r="I18" i="13"/>
  <c r="L383" i="20" l="1"/>
  <c r="K383" i="20"/>
  <c r="J383" i="20"/>
  <c r="I383" i="20"/>
  <c r="H383" i="20"/>
  <c r="G383" i="20"/>
  <c r="L382" i="20"/>
  <c r="L381" i="20"/>
  <c r="L380" i="20"/>
  <c r="L379" i="20"/>
  <c r="L378" i="20"/>
  <c r="L377" i="20"/>
  <c r="L376" i="20"/>
  <c r="L375" i="20"/>
  <c r="L374" i="20"/>
  <c r="L373" i="20"/>
  <c r="L372" i="20"/>
  <c r="L371" i="20"/>
  <c r="L370" i="20"/>
  <c r="L369" i="20"/>
  <c r="L367" i="20"/>
  <c r="K367" i="20"/>
  <c r="J367" i="20"/>
  <c r="I367" i="20"/>
  <c r="H367" i="20"/>
  <c r="G367" i="20"/>
  <c r="L366" i="20"/>
  <c r="L365" i="20"/>
  <c r="L363" i="20"/>
  <c r="K363" i="20"/>
  <c r="J363" i="20"/>
  <c r="I363" i="20"/>
  <c r="H363" i="20"/>
  <c r="G363" i="20"/>
  <c r="L362" i="20"/>
  <c r="L361" i="20"/>
  <c r="L360" i="20"/>
  <c r="L359" i="20"/>
  <c r="L357" i="20"/>
  <c r="K357" i="20"/>
  <c r="J357" i="20"/>
  <c r="I357" i="20"/>
  <c r="H357" i="20"/>
  <c r="G357" i="20"/>
  <c r="L356" i="20"/>
  <c r="L355" i="20"/>
  <c r="L353" i="20"/>
  <c r="K353" i="20"/>
  <c r="J353" i="20"/>
  <c r="I353" i="20"/>
  <c r="H353" i="20"/>
  <c r="G353" i="20"/>
  <c r="L352" i="20"/>
  <c r="L351" i="20"/>
  <c r="L349" i="20"/>
  <c r="K349" i="20"/>
  <c r="J349" i="20"/>
  <c r="I349" i="20"/>
  <c r="H349" i="20"/>
  <c r="G349" i="20"/>
  <c r="L348" i="20"/>
  <c r="L347" i="20"/>
  <c r="L345" i="20"/>
  <c r="K345" i="20"/>
  <c r="J345" i="20"/>
  <c r="I345" i="20"/>
  <c r="H345" i="20"/>
  <c r="G345" i="20"/>
  <c r="L344" i="20"/>
  <c r="L343" i="20"/>
  <c r="L341" i="20"/>
  <c r="K341" i="20"/>
  <c r="J341" i="20"/>
  <c r="I341" i="20"/>
  <c r="H341" i="20"/>
  <c r="G341" i="20"/>
  <c r="L340" i="20"/>
  <c r="L338" i="20"/>
  <c r="K338" i="20"/>
  <c r="J338" i="20"/>
  <c r="I338" i="20"/>
  <c r="H338" i="20"/>
  <c r="G338" i="20"/>
  <c r="L337" i="20"/>
  <c r="L336" i="20"/>
  <c r="L334" i="20"/>
  <c r="K334" i="20"/>
  <c r="J334" i="20"/>
  <c r="I334" i="20"/>
  <c r="H334" i="20"/>
  <c r="G334" i="20"/>
  <c r="L333" i="20"/>
  <c r="L332" i="20"/>
  <c r="L330" i="20"/>
  <c r="K330" i="20"/>
  <c r="J330" i="20"/>
  <c r="I330" i="20"/>
  <c r="H330" i="20"/>
  <c r="G330" i="20"/>
  <c r="L329" i="20"/>
  <c r="L327" i="20"/>
  <c r="K327" i="20"/>
  <c r="J327" i="20"/>
  <c r="I327" i="20"/>
  <c r="H327" i="20"/>
  <c r="G327" i="20"/>
  <c r="L326" i="20"/>
  <c r="L325" i="20"/>
  <c r="L323" i="20"/>
  <c r="K323" i="20"/>
  <c r="J323" i="20"/>
  <c r="I323" i="20"/>
  <c r="H323" i="20"/>
  <c r="G323" i="20"/>
  <c r="L322" i="20"/>
  <c r="L321" i="20"/>
  <c r="L320" i="20"/>
  <c r="L319" i="20"/>
  <c r="L317" i="20"/>
  <c r="K317" i="20"/>
  <c r="J317" i="20"/>
  <c r="I317" i="20"/>
  <c r="H317" i="20"/>
  <c r="G317" i="20"/>
  <c r="L316" i="20"/>
  <c r="L315" i="20"/>
  <c r="L314" i="20"/>
  <c r="L312" i="20"/>
  <c r="K312" i="20"/>
  <c r="J312" i="20"/>
  <c r="I312" i="20"/>
  <c r="H312" i="20"/>
  <c r="G312" i="20"/>
  <c r="L311" i="20"/>
  <c r="L309" i="20"/>
  <c r="K309" i="20"/>
  <c r="J309" i="20"/>
  <c r="I309" i="20"/>
  <c r="H309" i="20"/>
  <c r="G309" i="20"/>
  <c r="L308" i="20"/>
  <c r="L307" i="20"/>
  <c r="L306" i="20"/>
  <c r="L304" i="20"/>
  <c r="K304" i="20"/>
  <c r="J304" i="20"/>
  <c r="I304" i="20"/>
  <c r="H304" i="20"/>
  <c r="G304" i="20"/>
  <c r="L303" i="20"/>
  <c r="L302" i="20"/>
  <c r="L301" i="20"/>
  <c r="L300" i="20"/>
  <c r="L299" i="20"/>
  <c r="L298" i="20"/>
  <c r="L296" i="20"/>
  <c r="K296" i="20"/>
  <c r="J296" i="20"/>
  <c r="I296" i="20"/>
  <c r="H296" i="20"/>
  <c r="G296" i="20"/>
  <c r="L295" i="20"/>
  <c r="L294" i="20"/>
  <c r="L292" i="20"/>
  <c r="K292" i="20"/>
  <c r="J292" i="20"/>
  <c r="I292" i="20"/>
  <c r="H292" i="20"/>
  <c r="G292" i="20"/>
  <c r="L291" i="20"/>
  <c r="L290" i="20"/>
  <c r="L289" i="20"/>
  <c r="L288" i="20"/>
  <c r="L287" i="20"/>
  <c r="L286" i="20"/>
  <c r="L285" i="20"/>
  <c r="L284" i="20"/>
  <c r="L283" i="20"/>
  <c r="L282" i="20"/>
  <c r="L280" i="20"/>
  <c r="J280" i="20"/>
  <c r="L279" i="20"/>
  <c r="L277" i="20"/>
  <c r="K277" i="20"/>
  <c r="J277" i="20"/>
  <c r="I277" i="20"/>
  <c r="H277" i="20"/>
  <c r="G277" i="20"/>
  <c r="L276" i="20"/>
  <c r="L275" i="20"/>
  <c r="L273" i="20"/>
  <c r="K273" i="20"/>
  <c r="J273" i="20"/>
  <c r="I273" i="20"/>
  <c r="H273" i="20"/>
  <c r="G273" i="20"/>
  <c r="L272" i="20"/>
  <c r="L270" i="20"/>
  <c r="K270" i="20"/>
  <c r="J270" i="20"/>
  <c r="I270" i="20"/>
  <c r="H270" i="20"/>
  <c r="G270" i="20"/>
  <c r="L269" i="20"/>
  <c r="L268" i="20"/>
  <c r="L267" i="20"/>
  <c r="L265" i="20"/>
  <c r="K265" i="20"/>
  <c r="J265" i="20"/>
  <c r="I265" i="20"/>
  <c r="H265" i="20"/>
  <c r="G265" i="20"/>
  <c r="L264" i="20"/>
  <c r="L263" i="20"/>
  <c r="L261" i="20"/>
  <c r="K261" i="20"/>
  <c r="J261" i="20"/>
  <c r="I261" i="20"/>
  <c r="H261" i="20"/>
  <c r="G261" i="20"/>
  <c r="L260" i="20"/>
  <c r="L258" i="20"/>
  <c r="K258" i="20"/>
  <c r="J258" i="20"/>
  <c r="I258" i="20"/>
  <c r="H258" i="20"/>
  <c r="G258" i="20"/>
  <c r="L257" i="20"/>
  <c r="L255" i="20"/>
  <c r="K255" i="20"/>
  <c r="J255" i="20"/>
  <c r="I255" i="20"/>
  <c r="H255" i="20"/>
  <c r="G255" i="20"/>
  <c r="L254" i="20"/>
  <c r="L253" i="20"/>
  <c r="L252" i="20"/>
  <c r="L250" i="20"/>
  <c r="K250" i="20"/>
  <c r="J250" i="20"/>
  <c r="I250" i="20"/>
  <c r="H250" i="20"/>
  <c r="G250" i="20"/>
  <c r="L249" i="20"/>
  <c r="L248" i="20"/>
  <c r="L247" i="20"/>
  <c r="L246" i="20"/>
  <c r="L245" i="20"/>
  <c r="L244" i="20"/>
  <c r="L243" i="20"/>
  <c r="L242" i="20"/>
  <c r="L241" i="20"/>
  <c r="L240" i="20"/>
  <c r="L239" i="20"/>
  <c r="L238" i="20"/>
  <c r="L236" i="20"/>
  <c r="K236" i="20"/>
  <c r="J236" i="20"/>
  <c r="I236" i="20"/>
  <c r="H236" i="20"/>
  <c r="G236" i="20"/>
  <c r="L235" i="20"/>
  <c r="L233" i="20"/>
  <c r="K233" i="20"/>
  <c r="J233" i="20"/>
  <c r="I233" i="20"/>
  <c r="H233" i="20"/>
  <c r="G233" i="20"/>
  <c r="L232" i="20"/>
  <c r="L231" i="20"/>
  <c r="L230" i="20"/>
  <c r="L229" i="20"/>
  <c r="L227" i="20"/>
  <c r="K227" i="20"/>
  <c r="J227" i="20"/>
  <c r="I227" i="20"/>
  <c r="H227" i="20"/>
  <c r="G227" i="20"/>
  <c r="L226" i="20"/>
  <c r="L225" i="20"/>
  <c r="L224" i="20"/>
  <c r="L223" i="20"/>
  <c r="L222" i="20"/>
  <c r="L221" i="20"/>
  <c r="L220" i="20"/>
  <c r="L219" i="20"/>
  <c r="L217" i="20"/>
  <c r="K217" i="20"/>
  <c r="J217" i="20"/>
  <c r="I217" i="20"/>
  <c r="H217" i="20"/>
  <c r="G217" i="20"/>
  <c r="L216" i="20"/>
  <c r="L215" i="20"/>
  <c r="L214" i="20"/>
  <c r="L212" i="20"/>
  <c r="K212" i="20"/>
  <c r="J212" i="20"/>
  <c r="I212" i="20"/>
  <c r="H212" i="20"/>
  <c r="G212" i="20"/>
  <c r="L211" i="20"/>
  <c r="L210" i="20"/>
  <c r="L209" i="20"/>
  <c r="L207" i="20"/>
  <c r="K207" i="20"/>
  <c r="J207" i="20"/>
  <c r="I207" i="20"/>
  <c r="H207" i="20"/>
  <c r="G207" i="20"/>
  <c r="L206" i="20"/>
  <c r="L205" i="20"/>
  <c r="L204" i="20"/>
  <c r="L203" i="20"/>
  <c r="L202" i="20"/>
  <c r="L201" i="20"/>
  <c r="L200" i="20"/>
  <c r="L199" i="20"/>
  <c r="L198" i="20"/>
  <c r="L197" i="20"/>
  <c r="L196" i="20"/>
  <c r="L195" i="20"/>
  <c r="L193" i="20"/>
  <c r="K193" i="20"/>
  <c r="J193" i="20"/>
  <c r="I193" i="20"/>
  <c r="H193" i="20"/>
  <c r="G193" i="20"/>
  <c r="L192" i="20"/>
  <c r="L191" i="20"/>
  <c r="L190" i="20"/>
  <c r="L189" i="20"/>
  <c r="L188" i="20"/>
  <c r="L187" i="20"/>
  <c r="L186" i="20"/>
  <c r="L185" i="20"/>
  <c r="L184" i="20"/>
  <c r="L183" i="20"/>
  <c r="L182" i="20"/>
  <c r="L181" i="20"/>
  <c r="L180" i="20"/>
  <c r="L179" i="20"/>
  <c r="L178" i="20"/>
  <c r="L177" i="20"/>
  <c r="L176" i="20"/>
  <c r="L175" i="20"/>
  <c r="L174" i="20"/>
  <c r="L173" i="20"/>
  <c r="L172" i="20"/>
  <c r="L170" i="20"/>
  <c r="K170" i="20"/>
  <c r="J170" i="20"/>
  <c r="I170" i="20"/>
  <c r="H170" i="20"/>
  <c r="G170" i="20"/>
  <c r="L169" i="20"/>
  <c r="L168" i="20"/>
  <c r="L167" i="20"/>
  <c r="L166" i="20"/>
  <c r="L165" i="20"/>
  <c r="L164" i="20"/>
  <c r="L163" i="20"/>
  <c r="L162" i="20"/>
  <c r="L161" i="20"/>
  <c r="L160" i="20"/>
  <c r="L159" i="20"/>
  <c r="L158" i="20"/>
  <c r="L157" i="20"/>
  <c r="L156" i="20"/>
  <c r="L155" i="20"/>
  <c r="L154" i="20"/>
  <c r="L153" i="20"/>
  <c r="L152" i="20"/>
  <c r="L151" i="20"/>
  <c r="L150" i="20"/>
  <c r="L149" i="20"/>
  <c r="L148" i="20"/>
  <c r="L147" i="20"/>
  <c r="L146" i="20"/>
  <c r="L145" i="20"/>
  <c r="L144" i="20"/>
  <c r="L143" i="20"/>
  <c r="L142" i="20"/>
  <c r="L141" i="20"/>
  <c r="L140" i="20"/>
  <c r="L139" i="20"/>
  <c r="L138" i="20"/>
  <c r="L137" i="20"/>
  <c r="L136" i="20"/>
  <c r="L135" i="20"/>
  <c r="L134" i="20"/>
  <c r="L133" i="20"/>
  <c r="L132" i="20"/>
  <c r="L131" i="20"/>
  <c r="L130" i="20"/>
  <c r="L129" i="20"/>
  <c r="L128" i="20"/>
  <c r="L127" i="20"/>
  <c r="L126" i="20"/>
  <c r="L125" i="20"/>
  <c r="L124" i="20"/>
  <c r="L123" i="20"/>
  <c r="L122" i="20"/>
  <c r="L121" i="20"/>
  <c r="L120" i="20"/>
  <c r="L119" i="20"/>
  <c r="L118" i="20"/>
  <c r="L117" i="20"/>
  <c r="L116" i="20"/>
  <c r="L115" i="20"/>
  <c r="L114" i="20"/>
  <c r="L113" i="20"/>
  <c r="L112" i="20"/>
  <c r="L111" i="20"/>
  <c r="L110" i="20"/>
  <c r="L109" i="20"/>
  <c r="L108" i="20"/>
  <c r="L107" i="20"/>
  <c r="L106" i="20"/>
  <c r="L105" i="20"/>
  <c r="L104" i="20"/>
  <c r="L103" i="20"/>
  <c r="L102" i="20"/>
  <c r="L101" i="20"/>
  <c r="L100" i="20"/>
  <c r="L99" i="20"/>
  <c r="L98" i="20"/>
  <c r="L97" i="20"/>
  <c r="L96" i="20"/>
  <c r="L95" i="20"/>
  <c r="L94" i="20"/>
  <c r="L93" i="20"/>
  <c r="L92" i="20"/>
  <c r="L91" i="20"/>
  <c r="L90" i="20"/>
  <c r="L89" i="20"/>
  <c r="L88" i="20"/>
  <c r="L87" i="20"/>
  <c r="L86" i="20"/>
  <c r="L85" i="20"/>
  <c r="L84" i="20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0" i="20"/>
  <c r="K10" i="20"/>
  <c r="J10" i="20"/>
  <c r="I10" i="20"/>
  <c r="H10" i="20"/>
  <c r="G10" i="20"/>
  <c r="M338" i="19"/>
  <c r="L338" i="19"/>
  <c r="K338" i="19"/>
  <c r="J338" i="19"/>
  <c r="I338" i="19"/>
  <c r="H338" i="19"/>
  <c r="G338" i="19"/>
  <c r="M337" i="19"/>
  <c r="I337" i="19"/>
  <c r="M335" i="19"/>
  <c r="L335" i="19"/>
  <c r="K335" i="19"/>
  <c r="J335" i="19"/>
  <c r="I335" i="19"/>
  <c r="H335" i="19"/>
  <c r="G335" i="19"/>
  <c r="M334" i="19"/>
  <c r="I334" i="19"/>
  <c r="M333" i="19"/>
  <c r="I333" i="19"/>
  <c r="M332" i="19"/>
  <c r="I332" i="19"/>
  <c r="M331" i="19"/>
  <c r="I331" i="19"/>
  <c r="M330" i="19"/>
  <c r="I330" i="19"/>
  <c r="M329" i="19"/>
  <c r="I329" i="19"/>
  <c r="M328" i="19"/>
  <c r="I328" i="19"/>
  <c r="M326" i="19"/>
  <c r="L326" i="19"/>
  <c r="K326" i="19"/>
  <c r="J326" i="19"/>
  <c r="I326" i="19"/>
  <c r="H326" i="19"/>
  <c r="G326" i="19"/>
  <c r="M325" i="19"/>
  <c r="I325" i="19"/>
  <c r="M323" i="19"/>
  <c r="L323" i="19"/>
  <c r="K323" i="19"/>
  <c r="J323" i="19"/>
  <c r="I323" i="19"/>
  <c r="H323" i="19"/>
  <c r="G323" i="19"/>
  <c r="M322" i="19"/>
  <c r="I322" i="19"/>
  <c r="M321" i="19"/>
  <c r="I321" i="19"/>
  <c r="M319" i="19"/>
  <c r="L319" i="19"/>
  <c r="K319" i="19"/>
  <c r="J319" i="19"/>
  <c r="I319" i="19"/>
  <c r="H319" i="19"/>
  <c r="G319" i="19"/>
  <c r="M318" i="19"/>
  <c r="I318" i="19"/>
  <c r="M317" i="19"/>
  <c r="I317" i="19"/>
  <c r="M315" i="19"/>
  <c r="L315" i="19"/>
  <c r="K315" i="19"/>
  <c r="J315" i="19"/>
  <c r="I315" i="19"/>
  <c r="H315" i="19"/>
  <c r="G315" i="19"/>
  <c r="M314" i="19"/>
  <c r="M313" i="19"/>
  <c r="M311" i="19"/>
  <c r="L311" i="19"/>
  <c r="K311" i="19"/>
  <c r="J311" i="19"/>
  <c r="I311" i="19"/>
  <c r="H311" i="19"/>
  <c r="G311" i="19"/>
  <c r="M310" i="19"/>
  <c r="I310" i="19"/>
  <c r="M308" i="19"/>
  <c r="L308" i="19"/>
  <c r="K308" i="19"/>
  <c r="J308" i="19"/>
  <c r="I308" i="19"/>
  <c r="H308" i="19"/>
  <c r="G308" i="19"/>
  <c r="M307" i="19"/>
  <c r="I307" i="19"/>
  <c r="M305" i="19"/>
  <c r="L305" i="19"/>
  <c r="K305" i="19"/>
  <c r="J305" i="19"/>
  <c r="I305" i="19"/>
  <c r="H305" i="19"/>
  <c r="G305" i="19"/>
  <c r="M304" i="19"/>
  <c r="I304" i="19"/>
  <c r="M302" i="19"/>
  <c r="L302" i="19"/>
  <c r="K302" i="19"/>
  <c r="J302" i="19"/>
  <c r="I302" i="19"/>
  <c r="H302" i="19"/>
  <c r="G302" i="19"/>
  <c r="M301" i="19"/>
  <c r="I301" i="19"/>
  <c r="M300" i="19"/>
  <c r="I300" i="19"/>
  <c r="M299" i="19"/>
  <c r="I299" i="19"/>
  <c r="M297" i="19"/>
  <c r="L297" i="19"/>
  <c r="K297" i="19"/>
  <c r="J297" i="19"/>
  <c r="I297" i="19"/>
  <c r="H297" i="19"/>
  <c r="G297" i="19"/>
  <c r="M296" i="19"/>
  <c r="I296" i="19"/>
  <c r="M294" i="19"/>
  <c r="L294" i="19"/>
  <c r="K294" i="19"/>
  <c r="J294" i="19"/>
  <c r="I294" i="19"/>
  <c r="H294" i="19"/>
  <c r="G294" i="19"/>
  <c r="M293" i="19"/>
  <c r="I293" i="19"/>
  <c r="M292" i="19"/>
  <c r="I292" i="19"/>
  <c r="M290" i="19"/>
  <c r="L290" i="19"/>
  <c r="K290" i="19"/>
  <c r="J290" i="19"/>
  <c r="I290" i="19"/>
  <c r="H290" i="19"/>
  <c r="G290" i="19"/>
  <c r="M289" i="19"/>
  <c r="I289" i="19"/>
  <c r="M287" i="19"/>
  <c r="L287" i="19"/>
  <c r="K287" i="19"/>
  <c r="J287" i="19"/>
  <c r="I287" i="19"/>
  <c r="H287" i="19"/>
  <c r="G287" i="19"/>
  <c r="M286" i="19"/>
  <c r="I286" i="19"/>
  <c r="M285" i="19"/>
  <c r="I285" i="19"/>
  <c r="M284" i="19"/>
  <c r="I284" i="19"/>
  <c r="M283" i="19"/>
  <c r="I283" i="19"/>
  <c r="M282" i="19"/>
  <c r="I282" i="19"/>
  <c r="M281" i="19"/>
  <c r="I281" i="19"/>
  <c r="M280" i="19"/>
  <c r="M279" i="19"/>
  <c r="M277" i="19"/>
  <c r="L277" i="19"/>
  <c r="K277" i="19"/>
  <c r="J277" i="19"/>
  <c r="I277" i="19"/>
  <c r="H277" i="19"/>
  <c r="G277" i="19"/>
  <c r="M276" i="19"/>
  <c r="M274" i="19"/>
  <c r="L274" i="19"/>
  <c r="K274" i="19"/>
  <c r="J274" i="19"/>
  <c r="I274" i="19"/>
  <c r="H274" i="19"/>
  <c r="G274" i="19"/>
  <c r="M273" i="19"/>
  <c r="I273" i="19"/>
  <c r="M272" i="19"/>
  <c r="M271" i="19"/>
  <c r="I271" i="19"/>
  <c r="M269" i="19"/>
  <c r="L269" i="19"/>
  <c r="K269" i="19"/>
  <c r="J269" i="19"/>
  <c r="I269" i="19"/>
  <c r="H269" i="19"/>
  <c r="G269" i="19"/>
  <c r="M268" i="19"/>
  <c r="I268" i="19"/>
  <c r="M267" i="19"/>
  <c r="I267" i="19"/>
  <c r="M265" i="19"/>
  <c r="L265" i="19"/>
  <c r="K265" i="19"/>
  <c r="J265" i="19"/>
  <c r="I265" i="19"/>
  <c r="H265" i="19"/>
  <c r="G265" i="19"/>
  <c r="M264" i="19"/>
  <c r="I264" i="19"/>
  <c r="M262" i="19"/>
  <c r="L262" i="19"/>
  <c r="K262" i="19"/>
  <c r="J262" i="19"/>
  <c r="I262" i="19"/>
  <c r="H262" i="19"/>
  <c r="G262" i="19"/>
  <c r="M261" i="19"/>
  <c r="I261" i="19"/>
  <c r="M260" i="19"/>
  <c r="I260" i="19"/>
  <c r="M259" i="19"/>
  <c r="I259" i="19"/>
  <c r="M258" i="19"/>
  <c r="I258" i="19"/>
  <c r="M257" i="19"/>
  <c r="I257" i="19"/>
  <c r="M256" i="19"/>
  <c r="I256" i="19"/>
  <c r="M255" i="19"/>
  <c r="I255" i="19"/>
  <c r="M253" i="19"/>
  <c r="L253" i="19"/>
  <c r="K253" i="19"/>
  <c r="J253" i="19"/>
  <c r="I253" i="19"/>
  <c r="H253" i="19"/>
  <c r="G253" i="19"/>
  <c r="M252" i="19"/>
  <c r="I252" i="19"/>
  <c r="M250" i="19"/>
  <c r="L250" i="19"/>
  <c r="K250" i="19"/>
  <c r="J250" i="19"/>
  <c r="I250" i="19"/>
  <c r="H250" i="19"/>
  <c r="G250" i="19"/>
  <c r="M249" i="19"/>
  <c r="I249" i="19"/>
  <c r="M248" i="19"/>
  <c r="I248" i="19"/>
  <c r="M247" i="19"/>
  <c r="I247" i="19"/>
  <c r="M245" i="19"/>
  <c r="L245" i="19"/>
  <c r="K245" i="19"/>
  <c r="J245" i="19"/>
  <c r="I245" i="19"/>
  <c r="H245" i="19"/>
  <c r="G245" i="19"/>
  <c r="M244" i="19"/>
  <c r="I244" i="19"/>
  <c r="M243" i="19"/>
  <c r="I243" i="19"/>
  <c r="M241" i="19"/>
  <c r="L241" i="19"/>
  <c r="K241" i="19"/>
  <c r="J241" i="19"/>
  <c r="I241" i="19"/>
  <c r="H241" i="19"/>
  <c r="G241" i="19"/>
  <c r="M240" i="19"/>
  <c r="I240" i="19"/>
  <c r="M238" i="19"/>
  <c r="L238" i="19"/>
  <c r="K238" i="19"/>
  <c r="J238" i="19"/>
  <c r="I238" i="19"/>
  <c r="H238" i="19"/>
  <c r="G238" i="19"/>
  <c r="M237" i="19"/>
  <c r="I237" i="19"/>
  <c r="M235" i="19"/>
  <c r="L235" i="19"/>
  <c r="K235" i="19"/>
  <c r="J235" i="19"/>
  <c r="I235" i="19"/>
  <c r="H235" i="19"/>
  <c r="G235" i="19"/>
  <c r="M234" i="19"/>
  <c r="I234" i="19"/>
  <c r="M233" i="19"/>
  <c r="I233" i="19"/>
  <c r="M232" i="19"/>
  <c r="I232" i="19"/>
  <c r="M231" i="19"/>
  <c r="I231" i="19"/>
  <c r="M229" i="19"/>
  <c r="L229" i="19"/>
  <c r="K229" i="19"/>
  <c r="J229" i="19"/>
  <c r="I229" i="19"/>
  <c r="H229" i="19"/>
  <c r="G229" i="19"/>
  <c r="M228" i="19"/>
  <c r="I228" i="19"/>
  <c r="M226" i="19"/>
  <c r="L226" i="19"/>
  <c r="K226" i="19"/>
  <c r="J226" i="19"/>
  <c r="I226" i="19"/>
  <c r="H226" i="19"/>
  <c r="G226" i="19"/>
  <c r="M225" i="19"/>
  <c r="M224" i="19"/>
  <c r="M223" i="19"/>
  <c r="M222" i="19"/>
  <c r="M220" i="19"/>
  <c r="L220" i="19"/>
  <c r="K220" i="19"/>
  <c r="J220" i="19"/>
  <c r="I220" i="19"/>
  <c r="H220" i="19"/>
  <c r="G220" i="19"/>
  <c r="M219" i="19"/>
  <c r="I219" i="19"/>
  <c r="M217" i="19"/>
  <c r="L217" i="19"/>
  <c r="K217" i="19"/>
  <c r="J217" i="19"/>
  <c r="I217" i="19"/>
  <c r="H217" i="19"/>
  <c r="G217" i="19"/>
  <c r="M216" i="19"/>
  <c r="I216" i="19"/>
  <c r="M215" i="19"/>
  <c r="I215" i="19"/>
  <c r="M214" i="19"/>
  <c r="I214" i="19"/>
  <c r="M213" i="19"/>
  <c r="I213" i="19"/>
  <c r="M212" i="19"/>
  <c r="I212" i="19"/>
  <c r="M210" i="19"/>
  <c r="L210" i="19"/>
  <c r="K210" i="19"/>
  <c r="J210" i="19"/>
  <c r="I210" i="19"/>
  <c r="H210" i="19"/>
  <c r="G210" i="19"/>
  <c r="M209" i="19"/>
  <c r="M208" i="19"/>
  <c r="M207" i="19"/>
  <c r="M206" i="19"/>
  <c r="M205" i="19"/>
  <c r="M204" i="19"/>
  <c r="M203" i="19"/>
  <c r="M202" i="19"/>
  <c r="M201" i="19"/>
  <c r="M200" i="19"/>
  <c r="M199" i="19"/>
  <c r="M197" i="19"/>
  <c r="L197" i="19"/>
  <c r="K197" i="19"/>
  <c r="J197" i="19"/>
  <c r="I197" i="19"/>
  <c r="H197" i="19"/>
  <c r="G197" i="19"/>
  <c r="M196" i="19"/>
  <c r="I196" i="19"/>
  <c r="M195" i="19"/>
  <c r="I195" i="19"/>
  <c r="M194" i="19"/>
  <c r="I194" i="19"/>
  <c r="M192" i="19"/>
  <c r="L192" i="19"/>
  <c r="K192" i="19"/>
  <c r="J192" i="19"/>
  <c r="I192" i="19"/>
  <c r="H192" i="19"/>
  <c r="G192" i="19"/>
  <c r="M191" i="19"/>
  <c r="M190" i="19"/>
  <c r="I190" i="19"/>
  <c r="M189" i="19"/>
  <c r="I189" i="19"/>
  <c r="M188" i="19"/>
  <c r="I188" i="19"/>
  <c r="M187" i="19"/>
  <c r="I187" i="19"/>
  <c r="M186" i="19"/>
  <c r="I186" i="19"/>
  <c r="M184" i="19"/>
  <c r="L184" i="19"/>
  <c r="K184" i="19"/>
  <c r="J184" i="19"/>
  <c r="I184" i="19"/>
  <c r="H184" i="19"/>
  <c r="G184" i="19"/>
  <c r="M183" i="19"/>
  <c r="I183" i="19"/>
  <c r="M182" i="19"/>
  <c r="I182" i="19"/>
  <c r="M181" i="19"/>
  <c r="I181" i="19"/>
  <c r="M179" i="19"/>
  <c r="L179" i="19"/>
  <c r="K179" i="19"/>
  <c r="J179" i="19"/>
  <c r="I179" i="19"/>
  <c r="H179" i="19"/>
  <c r="G179" i="19"/>
  <c r="M178" i="19"/>
  <c r="M177" i="19"/>
  <c r="I177" i="19"/>
  <c r="M176" i="19"/>
  <c r="I176" i="19"/>
  <c r="M175" i="19"/>
  <c r="I175" i="19"/>
  <c r="M174" i="19"/>
  <c r="I174" i="19"/>
  <c r="M172" i="19"/>
  <c r="L172" i="19"/>
  <c r="K172" i="19"/>
  <c r="J172" i="19"/>
  <c r="I172" i="19"/>
  <c r="H172" i="19"/>
  <c r="G172" i="19"/>
  <c r="M171" i="19"/>
  <c r="I171" i="19"/>
  <c r="M170" i="19"/>
  <c r="I170" i="19"/>
  <c r="M169" i="19"/>
  <c r="I169" i="19"/>
  <c r="M167" i="19"/>
  <c r="L167" i="19"/>
  <c r="K167" i="19"/>
  <c r="J167" i="19"/>
  <c r="I167" i="19"/>
  <c r="H167" i="19"/>
  <c r="G167" i="19"/>
  <c r="M166" i="19"/>
  <c r="I166" i="19"/>
  <c r="M165" i="19"/>
  <c r="I165" i="19"/>
  <c r="M164" i="19"/>
  <c r="I164" i="19"/>
  <c r="M163" i="19"/>
  <c r="I163" i="19"/>
  <c r="M162" i="19"/>
  <c r="I162" i="19"/>
  <c r="M160" i="19"/>
  <c r="L160" i="19"/>
  <c r="K160" i="19"/>
  <c r="J160" i="19"/>
  <c r="I160" i="19"/>
  <c r="H160" i="19"/>
  <c r="G160" i="19"/>
  <c r="M159" i="19"/>
  <c r="M158" i="19"/>
  <c r="M157" i="19"/>
  <c r="M156" i="19"/>
  <c r="M155" i="19"/>
  <c r="M154" i="19"/>
  <c r="M153" i="19"/>
  <c r="M152" i="19"/>
  <c r="M151" i="19"/>
  <c r="M150" i="19"/>
  <c r="M149" i="19"/>
  <c r="M148" i="19"/>
  <c r="M147" i="19"/>
  <c r="M146" i="19"/>
  <c r="M145" i="19"/>
  <c r="M144" i="19"/>
  <c r="M143" i="19"/>
  <c r="M142" i="19"/>
  <c r="M141" i="19"/>
  <c r="M140" i="19"/>
  <c r="M139" i="19"/>
  <c r="M138" i="19"/>
  <c r="M137" i="19"/>
  <c r="M136" i="19"/>
  <c r="M135" i="19"/>
  <c r="M134" i="19"/>
  <c r="M133" i="19"/>
  <c r="M132" i="19"/>
  <c r="M131" i="19"/>
  <c r="M130" i="19"/>
  <c r="M129" i="19"/>
  <c r="M128" i="19"/>
  <c r="M127" i="19"/>
  <c r="M126" i="19"/>
  <c r="M125" i="19"/>
  <c r="M124" i="19"/>
  <c r="M123" i="19"/>
  <c r="M122" i="19"/>
  <c r="M121" i="19"/>
  <c r="M120" i="19"/>
  <c r="M119" i="19"/>
  <c r="M118" i="19"/>
  <c r="M117" i="19"/>
  <c r="M116" i="19"/>
  <c r="M115" i="19"/>
  <c r="M114" i="19"/>
  <c r="M113" i="19"/>
  <c r="M112" i="19"/>
  <c r="M111" i="19"/>
  <c r="M110" i="19"/>
  <c r="M109" i="19"/>
  <c r="M108" i="19"/>
  <c r="M107" i="19"/>
  <c r="M106" i="19"/>
  <c r="M105" i="19"/>
  <c r="M104" i="19"/>
  <c r="M103" i="19"/>
  <c r="M102" i="19"/>
  <c r="M101" i="19"/>
  <c r="M100" i="19"/>
  <c r="M99" i="19"/>
  <c r="M98" i="19"/>
  <c r="M97" i="19"/>
  <c r="M96" i="19"/>
  <c r="M95" i="19"/>
  <c r="M94" i="19"/>
  <c r="M93" i="19"/>
  <c r="M92" i="19"/>
  <c r="M91" i="19"/>
  <c r="M90" i="19"/>
  <c r="M89" i="19"/>
  <c r="M88" i="19"/>
  <c r="M87" i="19"/>
  <c r="M86" i="19"/>
  <c r="M85" i="19"/>
  <c r="M84" i="19"/>
  <c r="M83" i="19"/>
  <c r="M82" i="19"/>
  <c r="M81" i="19"/>
  <c r="M80" i="19"/>
  <c r="M79" i="19"/>
  <c r="M78" i="19"/>
  <c r="M77" i="19"/>
  <c r="M76" i="19"/>
  <c r="M75" i="19"/>
  <c r="M74" i="19"/>
  <c r="M73" i="19"/>
  <c r="M72" i="19"/>
  <c r="M71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O16" i="19"/>
  <c r="M16" i="19"/>
  <c r="M15" i="19"/>
  <c r="M14" i="19"/>
  <c r="M13" i="19"/>
  <c r="M12" i="19"/>
  <c r="M10" i="19"/>
  <c r="L10" i="19"/>
  <c r="K10" i="19"/>
  <c r="J10" i="19"/>
  <c r="I10" i="19"/>
  <c r="H10" i="19"/>
  <c r="G10" i="19"/>
  <c r="J389" i="15"/>
  <c r="I389" i="15"/>
  <c r="H389" i="15"/>
  <c r="G389" i="15"/>
  <c r="J388" i="15"/>
  <c r="J387" i="15"/>
  <c r="J386" i="15"/>
  <c r="J385" i="15"/>
  <c r="J384" i="15"/>
  <c r="J383" i="15"/>
  <c r="J382" i="15"/>
  <c r="J381" i="15"/>
  <c r="J380" i="15"/>
  <c r="J379" i="15"/>
  <c r="J378" i="15"/>
  <c r="J377" i="15"/>
  <c r="J376" i="15"/>
  <c r="J375" i="15"/>
  <c r="J373" i="15"/>
  <c r="I373" i="15"/>
  <c r="H373" i="15"/>
  <c r="G373" i="15"/>
  <c r="J372" i="15"/>
  <c r="J371" i="15"/>
  <c r="J369" i="15"/>
  <c r="I369" i="15"/>
  <c r="H369" i="15"/>
  <c r="G369" i="15"/>
  <c r="J368" i="15"/>
  <c r="J367" i="15"/>
  <c r="J366" i="15"/>
  <c r="J365" i="15"/>
  <c r="J363" i="15"/>
  <c r="I363" i="15"/>
  <c r="H363" i="15"/>
  <c r="G363" i="15"/>
  <c r="J362" i="15"/>
  <c r="J361" i="15"/>
  <c r="J359" i="15"/>
  <c r="I359" i="15"/>
  <c r="H359" i="15"/>
  <c r="G359" i="15"/>
  <c r="J358" i="15"/>
  <c r="J357" i="15"/>
  <c r="J355" i="15"/>
  <c r="I355" i="15"/>
  <c r="H355" i="15"/>
  <c r="G355" i="15"/>
  <c r="J354" i="15"/>
  <c r="J353" i="15"/>
  <c r="J351" i="15"/>
  <c r="I351" i="15"/>
  <c r="H351" i="15"/>
  <c r="G351" i="15"/>
  <c r="J350" i="15"/>
  <c r="J349" i="15"/>
  <c r="J347" i="15"/>
  <c r="I347" i="15"/>
  <c r="H347" i="15"/>
  <c r="G347" i="15"/>
  <c r="J346" i="15"/>
  <c r="J344" i="15"/>
  <c r="I344" i="15"/>
  <c r="H344" i="15"/>
  <c r="G344" i="15"/>
  <c r="J343" i="15"/>
  <c r="J342" i="15"/>
  <c r="J340" i="15"/>
  <c r="I340" i="15"/>
  <c r="H340" i="15"/>
  <c r="G340" i="15"/>
  <c r="J339" i="15"/>
  <c r="J338" i="15"/>
  <c r="J336" i="15"/>
  <c r="I336" i="15"/>
  <c r="H336" i="15"/>
  <c r="G336" i="15"/>
  <c r="J335" i="15"/>
  <c r="J333" i="15"/>
  <c r="I333" i="15"/>
  <c r="H333" i="15"/>
  <c r="G333" i="15"/>
  <c r="J332" i="15"/>
  <c r="J331" i="15"/>
  <c r="J329" i="15"/>
  <c r="I329" i="15"/>
  <c r="H329" i="15"/>
  <c r="G329" i="15"/>
  <c r="J328" i="15"/>
  <c r="J327" i="15"/>
  <c r="J326" i="15"/>
  <c r="J325" i="15"/>
  <c r="J323" i="15"/>
  <c r="I323" i="15"/>
  <c r="H323" i="15"/>
  <c r="G323" i="15"/>
  <c r="J322" i="15"/>
  <c r="J321" i="15"/>
  <c r="J319" i="15"/>
  <c r="I319" i="15"/>
  <c r="H319" i="15"/>
  <c r="G319" i="15"/>
  <c r="J318" i="15"/>
  <c r="J316" i="15"/>
  <c r="I316" i="15"/>
  <c r="H316" i="15"/>
  <c r="G316" i="15"/>
  <c r="J315" i="15"/>
  <c r="J314" i="15"/>
  <c r="J313" i="15"/>
  <c r="J311" i="15"/>
  <c r="I311" i="15"/>
  <c r="H311" i="15"/>
  <c r="G311" i="15"/>
  <c r="J310" i="15"/>
  <c r="J309" i="15"/>
  <c r="J308" i="15"/>
  <c r="J307" i="15"/>
  <c r="J306" i="15"/>
  <c r="J305" i="15"/>
  <c r="J303" i="15"/>
  <c r="I303" i="15"/>
  <c r="H303" i="15"/>
  <c r="G303" i="15"/>
  <c r="J302" i="15"/>
  <c r="J301" i="15"/>
  <c r="J299" i="15"/>
  <c r="I299" i="15"/>
  <c r="H299" i="15"/>
  <c r="G299" i="15"/>
  <c r="J298" i="15"/>
  <c r="J297" i="15"/>
  <c r="J296" i="15"/>
  <c r="J295" i="15"/>
  <c r="J294" i="15"/>
  <c r="J293" i="15"/>
  <c r="J292" i="15"/>
  <c r="J291" i="15"/>
  <c r="J289" i="15"/>
  <c r="I289" i="15"/>
  <c r="H289" i="15"/>
  <c r="G289" i="15"/>
  <c r="J288" i="15"/>
  <c r="J286" i="15"/>
  <c r="I286" i="15"/>
  <c r="H286" i="15"/>
  <c r="G286" i="15"/>
  <c r="J285" i="15"/>
  <c r="J284" i="15"/>
  <c r="J282" i="15"/>
  <c r="I282" i="15"/>
  <c r="H282" i="15"/>
  <c r="G282" i="15"/>
  <c r="J281" i="15"/>
  <c r="J279" i="15"/>
  <c r="I279" i="15"/>
  <c r="H279" i="15"/>
  <c r="G279" i="15"/>
  <c r="J278" i="15"/>
  <c r="J277" i="15"/>
  <c r="J276" i="15"/>
  <c r="J274" i="15"/>
  <c r="I274" i="15"/>
  <c r="H274" i="15"/>
  <c r="G274" i="15"/>
  <c r="J273" i="15"/>
  <c r="J272" i="15"/>
  <c r="J270" i="15"/>
  <c r="I270" i="15"/>
  <c r="H270" i="15"/>
  <c r="G270" i="15"/>
  <c r="J269" i="15"/>
  <c r="J267" i="15"/>
  <c r="I267" i="15"/>
  <c r="H267" i="15"/>
  <c r="G267" i="15"/>
  <c r="J266" i="15"/>
  <c r="J264" i="15"/>
  <c r="I264" i="15"/>
  <c r="H264" i="15"/>
  <c r="G264" i="15"/>
  <c r="J263" i="15"/>
  <c r="J262" i="15"/>
  <c r="J261" i="15"/>
  <c r="J260" i="15"/>
  <c r="J259" i="15"/>
  <c r="J258" i="15"/>
  <c r="J257" i="15"/>
  <c r="J256" i="15"/>
  <c r="J254" i="15"/>
  <c r="I254" i="15"/>
  <c r="H254" i="15"/>
  <c r="G254" i="15"/>
  <c r="J253" i="15"/>
  <c r="J252" i="15"/>
  <c r="J251" i="15"/>
  <c r="J249" i="15"/>
  <c r="I249" i="15"/>
  <c r="H249" i="15"/>
  <c r="G249" i="15"/>
  <c r="J248" i="15"/>
  <c r="J247" i="15"/>
  <c r="J246" i="15"/>
  <c r="J245" i="15"/>
  <c r="J244" i="15"/>
  <c r="J243" i="15"/>
  <c r="J242" i="15"/>
  <c r="J241" i="15"/>
  <c r="J240" i="15"/>
  <c r="J239" i="15"/>
  <c r="J238" i="15"/>
  <c r="J237" i="15"/>
  <c r="J235" i="15"/>
  <c r="I235" i="15"/>
  <c r="H235" i="15"/>
  <c r="G235" i="15"/>
  <c r="J234" i="15"/>
  <c r="J232" i="15"/>
  <c r="I232" i="15"/>
  <c r="H232" i="15"/>
  <c r="G232" i="15"/>
  <c r="J231" i="15"/>
  <c r="J230" i="15"/>
  <c r="J229" i="15"/>
  <c r="J228" i="15"/>
  <c r="J226" i="15"/>
  <c r="I226" i="15"/>
  <c r="H226" i="15"/>
  <c r="G226" i="15"/>
  <c r="J225" i="15"/>
  <c r="J224" i="15"/>
  <c r="J223" i="15"/>
  <c r="J222" i="15"/>
  <c r="J221" i="15"/>
  <c r="J220" i="15"/>
  <c r="J219" i="15"/>
  <c r="J218" i="15"/>
  <c r="J217" i="15"/>
  <c r="J215" i="15"/>
  <c r="I215" i="15"/>
  <c r="H215" i="15"/>
  <c r="G215" i="15"/>
  <c r="J214" i="15"/>
  <c r="J213" i="15"/>
  <c r="J212" i="15"/>
  <c r="J210" i="15"/>
  <c r="I210" i="15"/>
  <c r="H210" i="15"/>
  <c r="G210" i="15"/>
  <c r="J209" i="15"/>
  <c r="J208" i="15"/>
  <c r="J206" i="15"/>
  <c r="I206" i="15"/>
  <c r="H206" i="15"/>
  <c r="G206" i="15"/>
  <c r="J205" i="15"/>
  <c r="J204" i="15"/>
  <c r="J203" i="15"/>
  <c r="J202" i="15"/>
  <c r="J201" i="15"/>
  <c r="J200" i="15"/>
  <c r="J199" i="15"/>
  <c r="J198" i="15"/>
  <c r="J197" i="15"/>
  <c r="J196" i="15"/>
  <c r="J194" i="15"/>
  <c r="I194" i="15"/>
  <c r="H194" i="15"/>
  <c r="G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1" i="15"/>
  <c r="I171" i="15"/>
  <c r="H171" i="15"/>
  <c r="G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158" i="15"/>
  <c r="J157" i="15"/>
  <c r="J156" i="15"/>
  <c r="J155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0" i="15"/>
  <c r="I10" i="15"/>
  <c r="H10" i="15"/>
  <c r="G10" i="15"/>
  <c r="K359" i="18"/>
  <c r="J359" i="18"/>
  <c r="I359" i="18"/>
  <c r="H359" i="18"/>
  <c r="G359" i="18"/>
  <c r="K358" i="18"/>
  <c r="I358" i="18"/>
  <c r="K356" i="18"/>
  <c r="J356" i="18"/>
  <c r="I356" i="18"/>
  <c r="H356" i="18"/>
  <c r="G356" i="18"/>
  <c r="K355" i="18"/>
  <c r="I355" i="18"/>
  <c r="K354" i="18"/>
  <c r="I354" i="18"/>
  <c r="K353" i="18"/>
  <c r="I353" i="18"/>
  <c r="K352" i="18"/>
  <c r="I352" i="18"/>
  <c r="K351" i="18"/>
  <c r="I351" i="18"/>
  <c r="K350" i="18"/>
  <c r="I350" i="18"/>
  <c r="K349" i="18"/>
  <c r="I349" i="18"/>
  <c r="K348" i="18"/>
  <c r="I348" i="18"/>
  <c r="K346" i="18"/>
  <c r="J346" i="18"/>
  <c r="I346" i="18"/>
  <c r="H346" i="18"/>
  <c r="G346" i="18"/>
  <c r="K345" i="18"/>
  <c r="I345" i="18"/>
  <c r="K343" i="18"/>
  <c r="J343" i="18"/>
  <c r="I343" i="18"/>
  <c r="H343" i="18"/>
  <c r="G343" i="18"/>
  <c r="K342" i="18"/>
  <c r="I342" i="18"/>
  <c r="K341" i="18"/>
  <c r="I341" i="18"/>
  <c r="K340" i="18"/>
  <c r="I340" i="18"/>
  <c r="K338" i="18"/>
  <c r="J338" i="18"/>
  <c r="I338" i="18"/>
  <c r="H338" i="18"/>
  <c r="G338" i="18"/>
  <c r="K337" i="18"/>
  <c r="I337" i="18"/>
  <c r="K336" i="18"/>
  <c r="I336" i="18"/>
  <c r="K334" i="18"/>
  <c r="J334" i="18"/>
  <c r="I334" i="18"/>
  <c r="H334" i="18"/>
  <c r="G334" i="18"/>
  <c r="K333" i="18"/>
  <c r="K332" i="18"/>
  <c r="K330" i="18"/>
  <c r="J330" i="18"/>
  <c r="I330" i="18"/>
  <c r="H330" i="18"/>
  <c r="G330" i="18"/>
  <c r="K329" i="18"/>
  <c r="I329" i="18"/>
  <c r="K328" i="18"/>
  <c r="I328" i="18"/>
  <c r="K326" i="18"/>
  <c r="J326" i="18"/>
  <c r="I326" i="18"/>
  <c r="H326" i="18"/>
  <c r="G326" i="18"/>
  <c r="K325" i="18"/>
  <c r="I325" i="18"/>
  <c r="K323" i="18"/>
  <c r="J323" i="18"/>
  <c r="I323" i="18"/>
  <c r="H323" i="18"/>
  <c r="G323" i="18"/>
  <c r="K322" i="18"/>
  <c r="I322" i="18"/>
  <c r="K321" i="18"/>
  <c r="I321" i="18"/>
  <c r="K319" i="18"/>
  <c r="J319" i="18"/>
  <c r="I319" i="18"/>
  <c r="H319" i="18"/>
  <c r="G319" i="18"/>
  <c r="K318" i="18"/>
  <c r="I318" i="18"/>
  <c r="K316" i="18"/>
  <c r="J316" i="18"/>
  <c r="I316" i="18"/>
  <c r="H316" i="18"/>
  <c r="G316" i="18"/>
  <c r="K315" i="18"/>
  <c r="I315" i="18"/>
  <c r="K314" i="18"/>
  <c r="I314" i="18"/>
  <c r="K313" i="18"/>
  <c r="I313" i="18"/>
  <c r="K311" i="18"/>
  <c r="J311" i="18"/>
  <c r="I311" i="18"/>
  <c r="H311" i="18"/>
  <c r="G311" i="18"/>
  <c r="K310" i="18"/>
  <c r="I310" i="18"/>
  <c r="K308" i="18"/>
  <c r="J308" i="18"/>
  <c r="I308" i="18"/>
  <c r="H308" i="18"/>
  <c r="G308" i="18"/>
  <c r="K307" i="18"/>
  <c r="I307" i="18"/>
  <c r="K306" i="18"/>
  <c r="I306" i="18"/>
  <c r="K304" i="18"/>
  <c r="J304" i="18"/>
  <c r="I304" i="18"/>
  <c r="H304" i="18"/>
  <c r="G304" i="18"/>
  <c r="K303" i="18"/>
  <c r="I303" i="18"/>
  <c r="K301" i="18"/>
  <c r="J301" i="18"/>
  <c r="I301" i="18"/>
  <c r="H301" i="18"/>
  <c r="G301" i="18"/>
  <c r="K300" i="18"/>
  <c r="I300" i="18"/>
  <c r="K299" i="18"/>
  <c r="I299" i="18"/>
  <c r="K298" i="18"/>
  <c r="I298" i="18"/>
  <c r="K297" i="18"/>
  <c r="I297" i="18"/>
  <c r="K296" i="18"/>
  <c r="I296" i="18"/>
  <c r="K295" i="18"/>
  <c r="I295" i="18"/>
  <c r="K294" i="18"/>
  <c r="K293" i="18"/>
  <c r="K291" i="18"/>
  <c r="J291" i="18"/>
  <c r="I291" i="18"/>
  <c r="H291" i="18"/>
  <c r="G291" i="18"/>
  <c r="K290" i="18"/>
  <c r="K289" i="18"/>
  <c r="I289" i="18"/>
  <c r="K287" i="18"/>
  <c r="J287" i="18"/>
  <c r="I287" i="18"/>
  <c r="H287" i="18"/>
  <c r="G287" i="18"/>
  <c r="K286" i="18"/>
  <c r="I286" i="18"/>
  <c r="K285" i="18"/>
  <c r="K284" i="18"/>
  <c r="I284" i="18"/>
  <c r="K282" i="18"/>
  <c r="J282" i="18"/>
  <c r="I282" i="18"/>
  <c r="H282" i="18"/>
  <c r="G282" i="18"/>
  <c r="K281" i="18"/>
  <c r="I281" i="18"/>
  <c r="K280" i="18"/>
  <c r="I280" i="18"/>
  <c r="K278" i="18"/>
  <c r="J278" i="18"/>
  <c r="I278" i="18"/>
  <c r="H278" i="18"/>
  <c r="G278" i="18"/>
  <c r="K277" i="18"/>
  <c r="I277" i="18"/>
  <c r="K275" i="18"/>
  <c r="J275" i="18"/>
  <c r="I275" i="18"/>
  <c r="H275" i="18"/>
  <c r="G275" i="18"/>
  <c r="K274" i="18"/>
  <c r="I274" i="18"/>
  <c r="K273" i="18"/>
  <c r="I273" i="18"/>
  <c r="K272" i="18"/>
  <c r="I272" i="18"/>
  <c r="K271" i="18"/>
  <c r="I271" i="18"/>
  <c r="K270" i="18"/>
  <c r="I270" i="18"/>
  <c r="K269" i="18"/>
  <c r="I269" i="18"/>
  <c r="K268" i="18"/>
  <c r="I268" i="18"/>
  <c r="K266" i="18"/>
  <c r="J266" i="18"/>
  <c r="I266" i="18"/>
  <c r="H266" i="18"/>
  <c r="G266" i="18"/>
  <c r="K265" i="18"/>
  <c r="I265" i="18"/>
  <c r="K263" i="18"/>
  <c r="J263" i="18"/>
  <c r="I263" i="18"/>
  <c r="H263" i="18"/>
  <c r="G263" i="18"/>
  <c r="K262" i="18"/>
  <c r="I262" i="18"/>
  <c r="K261" i="18"/>
  <c r="I261" i="18"/>
  <c r="K260" i="18"/>
  <c r="I260" i="18"/>
  <c r="K259" i="18"/>
  <c r="I259" i="18"/>
  <c r="K258" i="18"/>
  <c r="I258" i="18"/>
  <c r="K256" i="18"/>
  <c r="J256" i="18"/>
  <c r="I256" i="18"/>
  <c r="H256" i="18"/>
  <c r="G256" i="18"/>
  <c r="K255" i="18"/>
  <c r="I255" i="18"/>
  <c r="K254" i="18"/>
  <c r="I254" i="18"/>
  <c r="K252" i="18"/>
  <c r="J252" i="18"/>
  <c r="I252" i="18"/>
  <c r="H252" i="18"/>
  <c r="G252" i="18"/>
  <c r="K251" i="18"/>
  <c r="I251" i="18"/>
  <c r="K249" i="18"/>
  <c r="J249" i="18"/>
  <c r="I249" i="18"/>
  <c r="H249" i="18"/>
  <c r="G249" i="18"/>
  <c r="K248" i="18"/>
  <c r="I248" i="18"/>
  <c r="K246" i="18"/>
  <c r="J246" i="18"/>
  <c r="I246" i="18"/>
  <c r="H246" i="18"/>
  <c r="G246" i="18"/>
  <c r="K245" i="18"/>
  <c r="I245" i="18"/>
  <c r="K244" i="18"/>
  <c r="I244" i="18"/>
  <c r="K243" i="18"/>
  <c r="I243" i="18"/>
  <c r="K242" i="18"/>
  <c r="I242" i="18"/>
  <c r="K241" i="18"/>
  <c r="I241" i="18"/>
  <c r="K239" i="18"/>
  <c r="J239" i="18"/>
  <c r="I239" i="18"/>
  <c r="H239" i="18"/>
  <c r="G239" i="18"/>
  <c r="K238" i="18"/>
  <c r="I238" i="18"/>
  <c r="K236" i="18"/>
  <c r="J236" i="18"/>
  <c r="I236" i="18"/>
  <c r="H236" i="18"/>
  <c r="G236" i="18"/>
  <c r="K235" i="18"/>
  <c r="K234" i="18"/>
  <c r="K233" i="18"/>
  <c r="K232" i="18"/>
  <c r="K230" i="18"/>
  <c r="J230" i="18"/>
  <c r="I230" i="18"/>
  <c r="H230" i="18"/>
  <c r="G230" i="18"/>
  <c r="K229" i="18"/>
  <c r="I229" i="18"/>
  <c r="K227" i="18"/>
  <c r="J227" i="18"/>
  <c r="I227" i="18"/>
  <c r="H227" i="18"/>
  <c r="G227" i="18"/>
  <c r="K226" i="18"/>
  <c r="I226" i="18"/>
  <c r="K225" i="18"/>
  <c r="I225" i="18"/>
  <c r="K224" i="18"/>
  <c r="I224" i="18"/>
  <c r="K223" i="18"/>
  <c r="I223" i="18"/>
  <c r="K222" i="18"/>
  <c r="I222" i="18"/>
  <c r="K220" i="18"/>
  <c r="J220" i="18"/>
  <c r="I220" i="18"/>
  <c r="H220" i="18"/>
  <c r="G220" i="18"/>
  <c r="K219" i="18"/>
  <c r="K218" i="18"/>
  <c r="K217" i="18"/>
  <c r="K216" i="18"/>
  <c r="K215" i="18"/>
  <c r="K214" i="18"/>
  <c r="K213" i="18"/>
  <c r="K212" i="18"/>
  <c r="K211" i="18"/>
  <c r="K210" i="18"/>
  <c r="K209" i="18"/>
  <c r="K207" i="18"/>
  <c r="J207" i="18"/>
  <c r="I207" i="18"/>
  <c r="H207" i="18"/>
  <c r="G207" i="18"/>
  <c r="K206" i="18"/>
  <c r="I206" i="18"/>
  <c r="K205" i="18"/>
  <c r="I205" i="18"/>
  <c r="K204" i="18"/>
  <c r="I204" i="18"/>
  <c r="K203" i="18"/>
  <c r="I203" i="18"/>
  <c r="K201" i="18"/>
  <c r="J201" i="18"/>
  <c r="I201" i="18"/>
  <c r="H201" i="18"/>
  <c r="G201" i="18"/>
  <c r="K200" i="18"/>
  <c r="K199" i="18"/>
  <c r="I199" i="18"/>
  <c r="K198" i="18"/>
  <c r="I198" i="18"/>
  <c r="K197" i="18"/>
  <c r="I197" i="18"/>
  <c r="K196" i="18"/>
  <c r="I196" i="18"/>
  <c r="K195" i="18"/>
  <c r="I195" i="18"/>
  <c r="K193" i="18"/>
  <c r="J193" i="18"/>
  <c r="I193" i="18"/>
  <c r="H193" i="18"/>
  <c r="G193" i="18"/>
  <c r="K192" i="18"/>
  <c r="I192" i="18"/>
  <c r="K191" i="18"/>
  <c r="I191" i="18"/>
  <c r="K190" i="18"/>
  <c r="I190" i="18"/>
  <c r="K188" i="18"/>
  <c r="J188" i="18"/>
  <c r="I188" i="18"/>
  <c r="H188" i="18"/>
  <c r="G188" i="18"/>
  <c r="K187" i="18"/>
  <c r="K186" i="18"/>
  <c r="I186" i="18"/>
  <c r="K185" i="18"/>
  <c r="I185" i="18"/>
  <c r="K184" i="18"/>
  <c r="I184" i="18"/>
  <c r="K183" i="18"/>
  <c r="I183" i="18"/>
  <c r="K181" i="18"/>
  <c r="J181" i="18"/>
  <c r="I181" i="18"/>
  <c r="H181" i="18"/>
  <c r="G181" i="18"/>
  <c r="K180" i="18"/>
  <c r="I180" i="18"/>
  <c r="K179" i="18"/>
  <c r="I179" i="18"/>
  <c r="K178" i="18"/>
  <c r="I178" i="18"/>
  <c r="K176" i="18"/>
  <c r="J176" i="18"/>
  <c r="I176" i="18"/>
  <c r="H176" i="18"/>
  <c r="G176" i="18"/>
  <c r="K175" i="18"/>
  <c r="I175" i="18"/>
  <c r="K174" i="18"/>
  <c r="I174" i="18"/>
  <c r="K173" i="18"/>
  <c r="I173" i="18"/>
  <c r="K172" i="18"/>
  <c r="I172" i="18"/>
  <c r="K171" i="18"/>
  <c r="I171" i="18"/>
  <c r="K170" i="18"/>
  <c r="I170" i="18"/>
  <c r="K169" i="18"/>
  <c r="I169" i="18"/>
  <c r="K167" i="18"/>
  <c r="J167" i="18"/>
  <c r="I167" i="18"/>
  <c r="H167" i="18"/>
  <c r="G167" i="18"/>
  <c r="K166" i="18"/>
  <c r="K165" i="18"/>
  <c r="K164" i="18"/>
  <c r="K163" i="18"/>
  <c r="K162" i="18"/>
  <c r="K161" i="18"/>
  <c r="K160" i="18"/>
  <c r="K159" i="18"/>
  <c r="K158" i="18"/>
  <c r="K157" i="18"/>
  <c r="K156" i="18"/>
  <c r="K155" i="18"/>
  <c r="K154" i="18"/>
  <c r="K153" i="18"/>
  <c r="K152" i="18"/>
  <c r="K151" i="18"/>
  <c r="K150" i="18"/>
  <c r="K149" i="18"/>
  <c r="K148" i="18"/>
  <c r="K147" i="18"/>
  <c r="K146" i="18"/>
  <c r="K145" i="18"/>
  <c r="K144" i="18"/>
  <c r="K143" i="18"/>
  <c r="K142" i="18"/>
  <c r="K141" i="18"/>
  <c r="K140" i="18"/>
  <c r="K139" i="18"/>
  <c r="K138" i="18"/>
  <c r="K137" i="18"/>
  <c r="K136" i="18"/>
  <c r="K135" i="18"/>
  <c r="K134" i="18"/>
  <c r="K133" i="18"/>
  <c r="K132" i="18"/>
  <c r="K131" i="18"/>
  <c r="K130" i="18"/>
  <c r="K129" i="18"/>
  <c r="K128" i="18"/>
  <c r="K127" i="18"/>
  <c r="K126" i="18"/>
  <c r="K125" i="18"/>
  <c r="K124" i="18"/>
  <c r="K123" i="18"/>
  <c r="K122" i="18"/>
  <c r="K121" i="18"/>
  <c r="K120" i="18"/>
  <c r="K119" i="18"/>
  <c r="K118" i="18"/>
  <c r="K117" i="18"/>
  <c r="K116" i="18"/>
  <c r="K115" i="18"/>
  <c r="K114" i="18"/>
  <c r="K113" i="18"/>
  <c r="K112" i="18"/>
  <c r="K111" i="18"/>
  <c r="K110" i="18"/>
  <c r="K109" i="18"/>
  <c r="K108" i="18"/>
  <c r="K107" i="18"/>
  <c r="K106" i="18"/>
  <c r="K105" i="18"/>
  <c r="K104" i="18"/>
  <c r="K103" i="18"/>
  <c r="K102" i="18"/>
  <c r="K101" i="18"/>
  <c r="K100" i="18"/>
  <c r="K99" i="18"/>
  <c r="K98" i="18"/>
  <c r="K97" i="18"/>
  <c r="K96" i="18"/>
  <c r="K95" i="18"/>
  <c r="K94" i="18"/>
  <c r="K93" i="18"/>
  <c r="K92" i="18"/>
  <c r="K91" i="18"/>
  <c r="K90" i="18"/>
  <c r="K89" i="18"/>
  <c r="K88" i="18"/>
  <c r="K87" i="18"/>
  <c r="K86" i="18"/>
  <c r="K85" i="18"/>
  <c r="K84" i="18"/>
  <c r="K83" i="18"/>
  <c r="K82" i="18"/>
  <c r="K81" i="18"/>
  <c r="K80" i="18"/>
  <c r="K79" i="18"/>
  <c r="K78" i="18"/>
  <c r="K77" i="18"/>
  <c r="K76" i="18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0" i="18"/>
  <c r="J10" i="18"/>
  <c r="I10" i="18"/>
  <c r="H10" i="18"/>
  <c r="G10" i="18"/>
  <c r="E15" i="11"/>
  <c r="C15" i="11"/>
  <c r="E13" i="11"/>
  <c r="C13" i="11"/>
  <c r="E11" i="11"/>
  <c r="E10" i="11" s="1"/>
  <c r="C11" i="11"/>
  <c r="F10" i="11"/>
  <c r="D10" i="11"/>
  <c r="C10" i="11"/>
  <c r="AK48" i="10"/>
  <c r="AJ48" i="10"/>
  <c r="AI48" i="10"/>
  <c r="X48" i="10"/>
  <c r="W48" i="10"/>
  <c r="S48" i="10"/>
  <c r="R48" i="10"/>
  <c r="O48" i="10"/>
  <c r="N48" i="10"/>
  <c r="M48" i="10"/>
  <c r="L48" i="10"/>
  <c r="I48" i="10"/>
  <c r="H48" i="10"/>
  <c r="G48" i="10"/>
  <c r="H47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AK24" i="10"/>
  <c r="AJ24" i="10"/>
  <c r="X24" i="10"/>
  <c r="W24" i="10"/>
  <c r="G24" i="10"/>
  <c r="G23" i="10"/>
  <c r="G18" i="10"/>
  <c r="G17" i="10"/>
  <c r="G16" i="10"/>
  <c r="AK13" i="10"/>
  <c r="AJ13" i="10"/>
  <c r="X13" i="10"/>
  <c r="W13" i="10"/>
  <c r="S13" i="10"/>
  <c r="R13" i="10"/>
  <c r="O13" i="10"/>
  <c r="N13" i="10"/>
  <c r="M13" i="10"/>
  <c r="L13" i="10"/>
  <c r="I13" i="10"/>
  <c r="H13" i="10"/>
  <c r="G13" i="10"/>
  <c r="P46" i="13"/>
  <c r="L46" i="13"/>
  <c r="K46" i="13"/>
  <c r="J46" i="13"/>
  <c r="I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1" i="13"/>
  <c r="L11" i="13"/>
  <c r="J11" i="13"/>
  <c r="P11" i="13"/>
  <c r="K11" i="13"/>
  <c r="I11" i="13"/>
</calcChain>
</file>

<file path=xl/sharedStrings.xml><?xml version="1.0" encoding="utf-8"?>
<sst xmlns="http://schemas.openxmlformats.org/spreadsheetml/2006/main" count="2162" uniqueCount="814">
  <si>
    <t>(приложение 1 к краткосрочному (2026-2028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(2014 - 2052 годы)) на территории муниципального образования "Жуковский муниципальный округ Брянской области "</t>
  </si>
  <si>
    <t>Перечень многоквартирных домов на территории Жуковского муниципального округа Брянской области, включенных в краткосрочный (2026-2028 годы) план</t>
  </si>
  <si>
    <t>№ п/п</t>
  </si>
  <si>
    <t>Адрес МКД</t>
  </si>
  <si>
    <t>Статус МКД (является объектом культурного наследия - "+"; не является объектом культурного наследия - "-")</t>
  </si>
  <si>
    <t>Способ формирования фонда капитального ремонта (РО - на счете, счетах регионального оператора; СС - на специальном счете)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</si>
  <si>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</si>
  <si>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</si>
  <si>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</si>
  <si>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</si>
  <si>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</si>
  <si>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МКД, всего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</si>
  <si>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</si>
  <si>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</si>
  <si>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Плановая дата завершения работ</t>
  </si>
  <si>
    <t>всего</t>
  </si>
  <si>
    <t>в том числе</t>
  </si>
  <si>
    <t>за счет средств Фонда содействия реформированию жилищно-коммунального хозяйства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</si>
  <si>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</si>
  <si>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</si>
  <si>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</si>
  <si>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за счет иных источников финансирования</t>
  </si>
  <si>
    <t>из фонда капитального ремонта, сформированного за счет минимального размера взноса</t>
  </si>
  <si>
    <t>из фонда капитального ремонта, сформированная за счет превышения минимального размера взноса</t>
  </si>
  <si>
    <t>кв.м</t>
  </si>
  <si>
    <t>чел.</t>
  </si>
  <si>
    <t>руб.</t>
  </si>
  <si>
    <t>Итого по муниципальному образованию "Жуковский муниципальный округ" 2026-2028гг</t>
  </si>
  <si>
    <t>Х</t>
  </si>
  <si>
    <t>2026год</t>
  </si>
  <si>
    <t>Муниципальное образование "Жуковский муниципальный округ"</t>
  </si>
  <si>
    <t>д.Быковичи, ул.Школьная, д.1</t>
  </si>
  <si>
    <t>-</t>
  </si>
  <si>
    <t>РО</t>
  </si>
  <si>
    <t>Панельные</t>
  </si>
  <si>
    <t>12.2026</t>
  </si>
  <si>
    <t>п.Гостиловка, ул.Молодежная, д.12</t>
  </si>
  <si>
    <t>д.Гришина Слобода, ул.Молодежная, д.17</t>
  </si>
  <si>
    <t>Итого по муниципальному образованию "Жуковский муниципальный округ"</t>
  </si>
  <si>
    <t>2027 год</t>
  </si>
  <si>
    <t>г.Жуковка, ул.Советская, д.19</t>
  </si>
  <si>
    <t>Кирпичные</t>
  </si>
  <si>
    <t>12.2027</t>
  </si>
  <si>
    <t>2028 год</t>
  </si>
  <si>
    <t>г.Жуковка, ул.Коммунальная, д.6А</t>
  </si>
  <si>
    <t>12.2028</t>
  </si>
  <si>
    <t>г.Жуковка, ул.Мальцева, д.16</t>
  </si>
  <si>
    <t>г.Жуковка, ул.Строителей, д.2</t>
  </si>
  <si>
    <t>г.Жуковка, ул.Футбольная, д.14</t>
  </si>
  <si>
    <t>д.Быковичи, ул.Школьная, д.2</t>
  </si>
  <si>
    <t>д.Гришина Слобода, ул.Молодежная, д.18</t>
  </si>
  <si>
    <t>д.Петуховка, пер.Центральный, д.1</t>
  </si>
  <si>
    <t>д.Петуховка, пер.Центральный, д.2</t>
  </si>
  <si>
    <t>д.Петуховка, пер.Центральный, д.3</t>
  </si>
  <si>
    <t>д.Петуховка, пер.Центральный, д.4</t>
  </si>
  <si>
    <t>д.Петуховка, ул.Центральная, д.48</t>
  </si>
  <si>
    <t>п.Гостиловка, ул.Школьная, д.6</t>
  </si>
  <si>
    <t>п.Гостиловка, ул.Школьная, д.7</t>
  </si>
  <si>
    <t>п.Латыши, ул.Молодежная, д.24</t>
  </si>
  <si>
    <t>п.Латыши, ул.Молодежная, д.25</t>
  </si>
  <si>
    <t>п.Латыши, ул.Молодежная, д.26</t>
  </si>
  <si>
    <t>п.Олсуфьево, стр.ДОС-2(дом офиц.сост.), д.2</t>
  </si>
  <si>
    <t>п.Тросна, ул.Армейская, д.1</t>
  </si>
  <si>
    <t>п.Тросна, ул.Армейская, д.2</t>
  </si>
  <si>
    <t>г.Жуковка, ул.Карла Либкнехта, д.3</t>
  </si>
  <si>
    <t>СС</t>
  </si>
  <si>
    <t>г.Жуковка, ул.Набережная, д.15</t>
  </si>
  <si>
    <t xml:space="preserve"> </t>
  </si>
  <si>
    <t>(приложение 2 к краткосрочному (2026-2028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(2014 - 2052 годы)) на территории муниципального образования "Жуковский муниципальный округ Брянской области"</t>
  </si>
  <si>
    <t xml:space="preserve">Перечень многоквартирных домов на территории Жуковского муниципального округа Брянской области, включенных в краткосрочный (2026-2028 годы) план, с указанием видов и стоимости услуг и (или) работ по капитальному ремонту </t>
  </si>
  <si>
    <t>Возвратность на 01.01.2022</t>
  </si>
  <si>
    <t>Год ремонта</t>
  </si>
  <si>
    <t>Сбор</t>
  </si>
  <si>
    <t>Стоимость капитального ремонта ВСЕГО</t>
  </si>
  <si>
    <t>Виды, установленные ч. 1 ст. 166 Жилищного кодекса Российской Федерации</t>
  </si>
  <si>
    <t>Виды, установленные нормативным правовым актом субъекта РФ</t>
  </si>
  <si>
    <t>Ремонт внутридомовых инженерных систем, руб.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</si>
  <si>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</si>
  <si>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</si>
  <si>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</si>
  <si>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</si>
  <si>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</si>
  <si>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 фасадов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</si>
  <si>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</si>
  <si>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</si>
  <si>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</si>
  <si>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</si>
  <si>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Другие виды</t>
  </si>
  <si>
    <t>Всего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</si>
  <si>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</si>
  <si>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</si>
  <si>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</si>
  <si>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</si>
  <si>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</si>
  <si>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</si>
  <si>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п.м</t>
  </si>
  <si>
    <t>ед.</t>
  </si>
  <si>
    <t>Тип кровли (ПК - ПК; СК - СК)</t>
  </si>
  <si>
    <t>кв. м</t>
  </si>
  <si>
    <t>куб. м</t>
  </si>
  <si>
    <t>1</t>
  </si>
  <si>
    <t>2</t>
  </si>
  <si>
    <t>Итого по муниципальному образованию "Жуковский муниципальный округ" (2026-2028гг)</t>
  </si>
  <si>
    <t>2026 год</t>
  </si>
  <si>
    <t>СК</t>
  </si>
  <si>
    <t>ПК</t>
  </si>
  <si>
    <t>0</t>
  </si>
  <si>
    <t>(приложение 3 к краткосрочному (2026-2028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(2014 - 2052 годы)) на территории муниципального образования "Жуковский муниципальный округ Брянской области"</t>
  </si>
  <si>
    <t>Планируемые показатели выполнения работ по капитальному ремонту многоквартирных домов на территории Жуковского муниципального округа Брянской области, включенных в краткосрочный (2026-2028 годы) план</t>
  </si>
  <si>
    <t>Наименование муниципального образования</t>
  </si>
  <si>
    <t>Количество МКД</t>
  </si>
  <si>
    <t>Итого по муниципальному образованию "Жуковский муниципальный округ" (2026-2028 гг.)</t>
  </si>
  <si>
    <t>2026 г.</t>
  </si>
  <si>
    <t>2027 г.</t>
  </si>
  <si>
    <t>2028 г.</t>
  </si>
  <si>
    <t>Сравнительный перечень многоквартирных домов Брянской области, включенных в краткосрочный план 2020-2022 гг. (по 2021 году реализации), с указанием стоимости услуг и (или) работ по капитальному ремонту</t>
  </si>
  <si>
    <t>Уборочная площадь мест общего пользования МКД - указывается в случае проведения ремонта электроснабжения</t>
  </si>
  <si>
    <t>Стоимость капитального ремонта по действующей редакции</t>
  </si>
  <si>
    <t>Стоимость капитального ремонта по измененный программе</t>
  </si>
  <si>
    <t>По отношению к первоначальному КСП (+ увеличение, - уменьшение)</t>
  </si>
  <si>
    <t>Причина внесения изменений</t>
  </si>
  <si>
    <t>2021 год</t>
  </si>
  <si>
    <t>Итого по Брянской области 2021 год</t>
  </si>
  <si>
    <t>Муниципальное образование "город Брянск"</t>
  </si>
  <si>
    <t>г. Брянск, ул. Камозина, д. 37</t>
  </si>
  <si>
    <t>г. Брянск, ул. Клинцовская, д. 53</t>
  </si>
  <si>
    <t>Уточнение объемов работ на основании актов выполненных работ</t>
  </si>
  <si>
    <t>г. Брянск, ул. Клинцовская, д. 63А</t>
  </si>
  <si>
    <t>г. Брянск, ул. Клинцовская, д. 64</t>
  </si>
  <si>
    <t>г. Брянск, ул. Коммунальная, д. 2</t>
  </si>
  <si>
    <t>г. Брянск, ул. Коммунаров, д. 35</t>
  </si>
  <si>
    <t>г. Брянск, ул. Коммунаров, д. 4</t>
  </si>
  <si>
    <t>г. Брянск, ул. Гоголя, д. 17</t>
  </si>
  <si>
    <t>г. Брянск, ул. Конотопская, д. 12</t>
  </si>
  <si>
    <t>г. Брянск, ул. Костычева, д. 21</t>
  </si>
  <si>
    <t>г. Брянск, ул. Костычева, д. 23</t>
  </si>
  <si>
    <t>г. Брянск, ул. Костычева, д. 25</t>
  </si>
  <si>
    <t>г. Брянск, ул. Костычева, д. 27</t>
  </si>
  <si>
    <t>г. Брянск, ул. Костычева, д. 27А</t>
  </si>
  <si>
    <t>г. Брянск, ул. Брянского Фронта, д. 6</t>
  </si>
  <si>
    <t>г. Брянск, ул. Костычева, д. 31А</t>
  </si>
  <si>
    <t>г. Брянск, ул. Костычева, д. 33</t>
  </si>
  <si>
    <t>г. Брянск, ул. Костычева, д. 35</t>
  </si>
  <si>
    <t>г. Брянск, ул. Костычева, д. 41/1</t>
  </si>
  <si>
    <t>г. Брянск, ул. Костычева, д. 43</t>
  </si>
  <si>
    <t>г. Брянск, ул. Костычева, д. 45</t>
  </si>
  <si>
    <t>г. Брянск, ул. Костычева, д. 47</t>
  </si>
  <si>
    <t>г. Брянск, ул. Костычева, д. 49</t>
  </si>
  <si>
    <t>г. Брянск, ул. Костычева, д. 51</t>
  </si>
  <si>
    <t>г. Брянск, ул. Костычева, д. 53</t>
  </si>
  <si>
    <t>г. Брянск, ул. Костычева, д. 55</t>
  </si>
  <si>
    <t>г. Брянск, ул. Котовского, д. 1</t>
  </si>
  <si>
    <t>г. Брянск, ул. Крапивницкого, д. 22</t>
  </si>
  <si>
    <t>г. Брянск, ул. Крапивницкого, д. 24</t>
  </si>
  <si>
    <t>г. Брянск, ул. Красная, д. 16</t>
  </si>
  <si>
    <t>г. Брянск, ул. Красная, д. 18</t>
  </si>
  <si>
    <t>г. Брянск, ул. Красноармейская, д. 144/1</t>
  </si>
  <si>
    <t>г. Брянск, ул. Красноармейская, д. 158Б</t>
  </si>
  <si>
    <t>г. Брянск, ул. Красноармейская, д. 160А</t>
  </si>
  <si>
    <t>г. Брянск, ул. Красноармейская, д. 162</t>
  </si>
  <si>
    <t>г. Брянск, ул. Красноармейская, д. 164</t>
  </si>
  <si>
    <t>г. Брянск, ул. Красноармейская, д. 29А</t>
  </si>
  <si>
    <t>г. Брянск, ул. Красноармейская, д. 31</t>
  </si>
  <si>
    <t>г. Брянск, ул. Красноармейская, д. 62/1</t>
  </si>
  <si>
    <t>г. Брянск, ул. Гоголя, д. 11</t>
  </si>
  <si>
    <t>Работы по капитальному ремонту перенесены в этап 2022 года по решению общего собрания собственников; сменен вид работ</t>
  </si>
  <si>
    <t>г. Брянск, ул. Красных Партизан, д. 2</t>
  </si>
  <si>
    <t>г. Брянск, ул. Красных Партизан, д. 29</t>
  </si>
  <si>
    <t>г. Брянск, ул. Красных Партизан, д. 30</t>
  </si>
  <si>
    <t>г. Брянск, ул. Красных Партизан, д. 34</t>
  </si>
  <si>
    <t>г. Брянск, ул. Красных Партизан, д. 7</t>
  </si>
  <si>
    <t>г. Брянск, ул. Крахмалева, д. 1</t>
  </si>
  <si>
    <t>г. Брянск, ул. Крахмалева, д. 1А</t>
  </si>
  <si>
    <t>г. Брянск, ул. Крахмалева, д. 2</t>
  </si>
  <si>
    <t>г. Брянск, ул. Крахмалева, д. 23</t>
  </si>
  <si>
    <t>г. Брянск, ул. Кромская, д. 43</t>
  </si>
  <si>
    <t>г. Брянск, ул. Ново-Советская, д. 93</t>
  </si>
  <si>
    <t>г. Брянск, ул. Куйбышева, д. 7</t>
  </si>
  <si>
    <t>г. Брянск, ул. Ленинградская, д. 2</t>
  </si>
  <si>
    <t>г. Брянск, ул. Ленинградская, д. 4</t>
  </si>
  <si>
    <t>г. Брянск, ул. Литейная, д. 26</t>
  </si>
  <si>
    <t>г. Брянск, ул. Литейная, д. 28</t>
  </si>
  <si>
    <t>Уточнение объемов работ на основании разработанной проектной документации</t>
  </si>
  <si>
    <t>г. Брянск, ул. Литейная, д. 30</t>
  </si>
  <si>
    <t>г. Брянск, ул. Литейная, д. 32</t>
  </si>
  <si>
    <t>г. Брянск, ул. Литейная, д. 34</t>
  </si>
  <si>
    <t>г. Брянск, ул. Литейная, д. 38</t>
  </si>
  <si>
    <t>г. Брянск, ул. Литейная, д. 40</t>
  </si>
  <si>
    <t>г. Брянск, ул. Литейная, д. 46/85</t>
  </si>
  <si>
    <t>г. Брянск, ул. Литейная, д. 48/126</t>
  </si>
  <si>
    <t>г. Брянск, ул. Литейная, д. 50</t>
  </si>
  <si>
    <t>г. Брянск, ул. Литейная, д. 58</t>
  </si>
  <si>
    <t>г. Брянск, ул. Литейная, д. 60</t>
  </si>
  <si>
    <t>г. Брянск, ул. Литейная, д. 60А</t>
  </si>
  <si>
    <t>г. Брянск, ул. Луначарского, д. 12</t>
  </si>
  <si>
    <t>г. Брянск, ул. Любезного, д. 2</t>
  </si>
  <si>
    <t>г. Брянск, ул. Любезного, д. 3</t>
  </si>
  <si>
    <t>г. Брянск, ул. Любезного, д. 5</t>
  </si>
  <si>
    <t>г. Брянск, ул. Любезного, д. 6</t>
  </si>
  <si>
    <t>г. Брянск, ул. Любезного, д. 7</t>
  </si>
  <si>
    <t>г. Брянск, ул. Мало-Завальская, д. 2</t>
  </si>
  <si>
    <t>г. Брянск, ул. Мало-Завальская, д. 5</t>
  </si>
  <si>
    <t>г. Брянск, ул. Мало-Завальская, д. 6А</t>
  </si>
  <si>
    <t>г. Брянск, ул. Матвеева, д. 4</t>
  </si>
  <si>
    <t>г. Брянск, ул. Медведева, д. 69</t>
  </si>
  <si>
    <t>г. Брянск, ул. Медведева, д. 77</t>
  </si>
  <si>
    <t>г. Брянск, ул. Металлургов, д. 35</t>
  </si>
  <si>
    <t>г. Брянск, ул. Мира, д. 76</t>
  </si>
  <si>
    <t>г. Брянск, ул. Мира, д. 78</t>
  </si>
  <si>
    <t>г. Брянск, ул. Мира, д. 96</t>
  </si>
  <si>
    <t>г. Брянск, ул. Мичурина, д. 29</t>
  </si>
  <si>
    <t>г. Брянск, ул. Молодой Гвардии, д. 20</t>
  </si>
  <si>
    <t>г. Брянск, ул. Молодой Гвардии, д. 31А</t>
  </si>
  <si>
    <t>г. Брянск, ул. Молодой Гвардии, д. 33</t>
  </si>
  <si>
    <t>г. Брянск, ул. Молодой Гвардии, д. 66</t>
  </si>
  <si>
    <t>г. Брянск, ул. Молодой Гвардии, д. 75</t>
  </si>
  <si>
    <t>г. Брянск, ул. Молодой Гвардии, д. 77</t>
  </si>
  <si>
    <t>г. Брянск, ул. Молодой Гвардии, д. 79</t>
  </si>
  <si>
    <t>г. Брянск, ул. Молодой Гвардии, д. 81</t>
  </si>
  <si>
    <t>г. Брянск, ул. Гоголя, д. 13</t>
  </si>
  <si>
    <t>г. Брянск, ул. Набережная, д. 1А</t>
  </si>
  <si>
    <t>г. Брянск, ул. Набережная, д. 1Б</t>
  </si>
  <si>
    <t>Работы по капитальному ремонту перенесены в этап 2022 года по решению общего собрания собственников</t>
  </si>
  <si>
    <t>г. Брянск, ул. Набережная, д. 1Г</t>
  </si>
  <si>
    <t>г. Брянск, ул. Набережная, д. 1Д</t>
  </si>
  <si>
    <t>г. Брянск, ул. Набережная, д. 1Е</t>
  </si>
  <si>
    <t>г. Брянск, ул. Никитина, д. 13</t>
  </si>
  <si>
    <t>г. Брянск, ул. Никитина, д. 14А</t>
  </si>
  <si>
    <t>г. Брянск, ул. Никитина, д. 15Б</t>
  </si>
  <si>
    <t>г. Брянск, ул. Никитина, д. 4</t>
  </si>
  <si>
    <t>г. Брянск, ул. Никитина, д. 5</t>
  </si>
  <si>
    <t>г. Брянск, ул. Ново-Советская, д. 101</t>
  </si>
  <si>
    <t>г. Брянск, ул. Ново-Советская, д. 105</t>
  </si>
  <si>
    <t>г. Брянск, ул. Ново-Советская, д. 109</t>
  </si>
  <si>
    <t>г. Брянск, ул. Ново-Советская, д. 111</t>
  </si>
  <si>
    <t>г. Брянск, ул. Ново-Советская, д. 112</t>
  </si>
  <si>
    <t>г. Брянск, ул. Ново-Советская, д. 114/38</t>
  </si>
  <si>
    <t>г. Брянск, ул. Ново-Советская, д. 120</t>
  </si>
  <si>
    <t>г. Брянск, ул. Ново-Советская, д. 40А</t>
  </si>
  <si>
    <t>г. Брянск, ул. Ново-Советская, д. 71</t>
  </si>
  <si>
    <t>г. Брянск, ул. Ново-Советская, д. 73/46</t>
  </si>
  <si>
    <t>г. Брянск, ул. Ново-Советская, д. 75/49</t>
  </si>
  <si>
    <t>г. Брянск, ул. Ново-Советская, д. 77</t>
  </si>
  <si>
    <t>г. Брянск, ул. Октябрьская, д. 13</t>
  </si>
  <si>
    <t>г. Брянск, ул. Октябрьская, д. 24</t>
  </si>
  <si>
    <t>г. Брянск, ул. Октябрьская, д. 42</t>
  </si>
  <si>
    <t>г. Брянск, ул. Ромашина, д. 1</t>
  </si>
  <si>
    <t>г. Брянск, ул. Ростовская, д. 14</t>
  </si>
  <si>
    <t>г. Брянск, ул. Софьи Перовской, д. 14</t>
  </si>
  <si>
    <t>г. Брянск, мкр. Автозаводец, д. 10</t>
  </si>
  <si>
    <t>г. Брянск, ул. Калинина, д. 35</t>
  </si>
  <si>
    <t>г. Брянск, ул. Бурова, д. 2Б</t>
  </si>
  <si>
    <t>г. Брянск, ул. Вокзальная, д. 156</t>
  </si>
  <si>
    <t>г. Брянск, ул. Вокзальная, д. 166</t>
  </si>
  <si>
    <t>г. Брянск, ул. Белорусская, д. 34</t>
  </si>
  <si>
    <t>г. Брянск, ул. Ново-Советская, д. 152</t>
  </si>
  <si>
    <t xml:space="preserve">г. Брянск, ул. Дружбы, д. 1 </t>
  </si>
  <si>
    <t>г. Брянск, ул. Полесская, д. 83</t>
  </si>
  <si>
    <t>г. Брянск, мкр. Автозаводец, д. 8</t>
  </si>
  <si>
    <t>г. Брянск, ул. Комсомольская, д. 7</t>
  </si>
  <si>
    <t>г. Брянск, ул. Красноармейская, д. 174</t>
  </si>
  <si>
    <t>г. Брянск, ул. Вокзальная, д. 150</t>
  </si>
  <si>
    <t>г. Брянск, пер. Кирова, д. 99</t>
  </si>
  <si>
    <t>г. Брянск, ул 22 съезда КПСС, д. 15</t>
  </si>
  <si>
    <t>г. Брянск, ул. Профсоюзов, д. 9</t>
  </si>
  <si>
    <t>г. Брянск, ул. Камозина, д. 29</t>
  </si>
  <si>
    <t>г. Брянск, ул. Дуки, д. 49</t>
  </si>
  <si>
    <t>г. Брянск, пр-кт. Московский, д. 7</t>
  </si>
  <si>
    <t xml:space="preserve">г. Брянск, пер. Горького, д. 4 </t>
  </si>
  <si>
    <t xml:space="preserve">г. Брянск, ул. Октябрьская, д. 3 </t>
  </si>
  <si>
    <t>г. Брянск, пр-кт Станке Димитрова, д. 53Б</t>
  </si>
  <si>
    <t>г. Брянск, пр-зд Федюнинского, д. 16</t>
  </si>
  <si>
    <t>г. Брянск, ул. Советская, д. 50Б</t>
  </si>
  <si>
    <t>г. Брянск, ул. Вокзальная, д. 172</t>
  </si>
  <si>
    <t>г. Брянск, ул. Камозина, д. 43</t>
  </si>
  <si>
    <t>г. Брянск, ул. Почтовая, д. 146</t>
  </si>
  <si>
    <t>МКД формирует фонд капитального ремонта на специальном счете регионального оператора, включен в план: выполнены работы по капитальному ремонту общего имущества в 2021 году</t>
  </si>
  <si>
    <t>г. Брянск, ул.Тарджиманова, д. 2</t>
  </si>
  <si>
    <t xml:space="preserve">г. Брянск, ул. Красный Маяк, д. 2 </t>
  </si>
  <si>
    <t>г. Брянск, ул. 3 Июля, д. 13</t>
  </si>
  <si>
    <t>г. Брянск, ул. Авиационная, д. 8</t>
  </si>
  <si>
    <t>г. Брянск, ул. Металлургов, д. 43</t>
  </si>
  <si>
    <t>г. Брянск, ул. Медведева, д. 15</t>
  </si>
  <si>
    <t>г. Брянск, пр-кт Московский, д. 160</t>
  </si>
  <si>
    <t>Итого по муниципальному образованию "Городской округ "город Брянск"</t>
  </si>
  <si>
    <t>Муниципальное образование "Городской округ "город Клинцы"</t>
  </si>
  <si>
    <t>г. Клинцы, ул. Октябрьская, д. 106</t>
  </si>
  <si>
    <t>г. Клинцы, ул. Калинина, д. 74</t>
  </si>
  <si>
    <t>г. Клинцы, ул. Кирова, д. 130</t>
  </si>
  <si>
    <t>г. Клинцы, ул. Краснознаменная, д. 1</t>
  </si>
  <si>
    <t>г. Клинцы, пр-кт. Ленина, д. 20А</t>
  </si>
  <si>
    <t>г. Клинцы, ул. Ворошилова, д. 30</t>
  </si>
  <si>
    <t>г. Клинцы, ул. Карла Либкнехта, д. 2А</t>
  </si>
  <si>
    <t>Итого по муниципальному образованию  "Городской округ "город Клинцы"</t>
  </si>
  <si>
    <t>Муниципальное образование "Новозыбковский городской округ"</t>
  </si>
  <si>
    <t>г. Новозыбков, ул. Первомайская, д. 63</t>
  </si>
  <si>
    <t>г. Новозыбков, ул. Первомайская, д. 95</t>
  </si>
  <si>
    <t>г. Новозыбков, ул. Первомайская, д. 97</t>
  </si>
  <si>
    <t>Итого по муниципальному образованию  "Новозыбковский городской округ"</t>
  </si>
  <si>
    <t>Муниципальное образование  "Стародубский муниципальный округ"</t>
  </si>
  <si>
    <t>г. Стародуб, ул. Восточная, д. 7</t>
  </si>
  <si>
    <t>г. Стародуб, ул. Красных Партизан, д. 65</t>
  </si>
  <si>
    <t>с. Дохновичи, ул. Магистральная, д. 15</t>
  </si>
  <si>
    <t>с. Меленск, ул. Комсомольская, д. 24</t>
  </si>
  <si>
    <t xml:space="preserve">г. Стародуб, ул. Гагарина, д. 2 </t>
  </si>
  <si>
    <t>Итого по Муниципальному образованию "Стародубский муниципальный округ"</t>
  </si>
  <si>
    <t>Муниципальное образование "Сельцовский городской округ"</t>
  </si>
  <si>
    <t>г. Сельцо, пер. Мейпариани, д. 5</t>
  </si>
  <si>
    <t>г. Сельцо, пер. Свердлова, д. 9</t>
  </si>
  <si>
    <t>г. Сельцо, ул. Свердлова, д. 3</t>
  </si>
  <si>
    <t>Итого по муниципальному образованию  "Сельцовский городской округ"</t>
  </si>
  <si>
    <t>Муниципальное образование городской округ "город Фокино"</t>
  </si>
  <si>
    <t>г. Фокино, ул. Карла Маркса, д. 20</t>
  </si>
  <si>
    <t>г. Фокино, ул. Карла Маркса, д. 24</t>
  </si>
  <si>
    <t>г. Фокино, ул. Карла Маркса, д. 26</t>
  </si>
  <si>
    <t>г. Фокино, ул. Карла Маркса, д. 31</t>
  </si>
  <si>
    <t>г. Фокино, ул. Александра Зверева, д. 22</t>
  </si>
  <si>
    <t>г. Фокино, ул. Гагарина, д. 14А</t>
  </si>
  <si>
    <t>Итого по муниципальному образованию городской округ "город Фокино"</t>
  </si>
  <si>
    <t>Муниципальное образование "Локотское городское поселение" Брасовского муниципального района</t>
  </si>
  <si>
    <t>п. Каменка, д. 1</t>
  </si>
  <si>
    <t>п. Локоть, пр-кт. Ленина, д. 65</t>
  </si>
  <si>
    <t>п. Локоть, ул. Липовая аллея, д. 48</t>
  </si>
  <si>
    <t>п. Локоть, ул. Дзержинского, д. 9</t>
  </si>
  <si>
    <t>Итого по муниципальному образованию  "Локотское городское поселение" Брасовского муниципального  района</t>
  </si>
  <si>
    <t>Муниципальное образование "Брянский муниципальный район"</t>
  </si>
  <si>
    <t>д. Добрунь, ул. Молодежная, д. 6</t>
  </si>
  <si>
    <t>д. Добрунь, ул. Молодежная, д. 9</t>
  </si>
  <si>
    <t>д. Меркульево, ул. Воинская, д. 4</t>
  </si>
  <si>
    <t>п. Путевка, ул. Строителей, д. 8</t>
  </si>
  <si>
    <t>п. Путевка, ул. Строителей, д. 9</t>
  </si>
  <si>
    <t>п. Пальцо, пер. Ленина, д. 5</t>
  </si>
  <si>
    <t>п. Путевка, ул. Садовая, д. 27</t>
  </si>
  <si>
    <t>п. Свень, ул. Советская, д. 3</t>
  </si>
  <si>
    <t>с. Супонево, ул. Шоссейная, д. 9</t>
  </si>
  <si>
    <t>с. Глинищево, ул. Садовая, д. 34</t>
  </si>
  <si>
    <t>п. Путевка, ул. Рославльская, д. 5</t>
  </si>
  <si>
    <t>Итого по муниципальному образованию "Брянский муниципальный район"</t>
  </si>
  <si>
    <t>Муниципальное образование "Выгоничское городское поселение" Выгоничского муниципального района</t>
  </si>
  <si>
    <t>п. Выгоничи, ул. Жукова, д. 3</t>
  </si>
  <si>
    <t>п. Выгоничи, ул. Жукова, д. 5</t>
  </si>
  <si>
    <t>п. Выгоничи, ул. Пионерская, д. 47</t>
  </si>
  <si>
    <t>п. Выгоничи, ул. Ленина, д. 60А</t>
  </si>
  <si>
    <t>с. Лопушь, ул. Садовая, д. 1А</t>
  </si>
  <si>
    <t>Итого по муниципальному образованию "Выгоничское городское поселение" Выгоничского муниципального района</t>
  </si>
  <si>
    <t xml:space="preserve">Муниципальное образование "Дубровское городское поселение" Дубровского муниципального района </t>
  </si>
  <si>
    <t>пгт. Дубровка, мкр. 1-й, д. 37</t>
  </si>
  <si>
    <t>Итого по муниципальному образованию  "Дубровское городское поселение" Дубровского муниципального района</t>
  </si>
  <si>
    <t>Муниципальное образование "поселок Бытошь" Дятьковского муниципального района</t>
  </si>
  <si>
    <t>д. Будочки, ул. Центральная, д. 1</t>
  </si>
  <si>
    <t>д. Будочки, ул. Центральная, д. 2</t>
  </si>
  <si>
    <t>п. Бытошь, ул. Циолковского, д. 1А</t>
  </si>
  <si>
    <t>п. Бытошь, ул. Циолковского, д. 3</t>
  </si>
  <si>
    <t>Итого по муниципальному образованию  "поселок Бытошь" Дятьковского муниципального района</t>
  </si>
  <si>
    <t>Муниципальное образование "город Дятьково" Дятьковского муниципального района</t>
  </si>
  <si>
    <t>г. Дятьково, ул. Циолковского, д. 11</t>
  </si>
  <si>
    <t>Итого по муниципальному образованию  "город Дятьково" Дятьковского муниципального района</t>
  </si>
  <si>
    <t>Муниципальное образование "поселок Ивот" Дятьковского муниципального района</t>
  </si>
  <si>
    <t>рп. Ивот, ул. Пролетарская, д. 14</t>
  </si>
  <si>
    <t>рп. Ивот, ул. Пролетарская, д. 17</t>
  </si>
  <si>
    <t>рп. Ивот, ул. Первомайская, д. 36А</t>
  </si>
  <si>
    <t>рп. Ивот, ул. Пролетарская, д. 21</t>
  </si>
  <si>
    <t>д. Сельцо, ул. Ленина, д. 2</t>
  </si>
  <si>
    <t>Итого по муниципальному образованию "поселок Ивот" Дятьковского муниципального района</t>
  </si>
  <si>
    <t>Муниципальное образование "поселок Старь" Дятьковского муниципального района</t>
  </si>
  <si>
    <t>п. Старь, ул. Спортивная, д. 1</t>
  </si>
  <si>
    <t>Итого по муниципальному образованию "поселок Старь" Дятьковского муниципального района</t>
  </si>
  <si>
    <t>Муниципальное образование "Большежуковское сельское поселение" Дятьковского муниципального района</t>
  </si>
  <si>
    <t>п. Дружба, ул. Садовая, д. 1</t>
  </si>
  <si>
    <t>Итого по муниципальному образованию  "Большежуковское сельское поселение" Дятьковского муниципального района</t>
  </si>
  <si>
    <t>Муниципальное образование "Слободищенское сельское поселение" Дятьковского муниципального района</t>
  </si>
  <si>
    <t>с. Слободище, ул. Гагарина, д. 2</t>
  </si>
  <si>
    <t>с. Слободище, ул. Гагарина, д. 4</t>
  </si>
  <si>
    <t>Итого по муниципальному образованию  "Слободищенское сельское поселение" Дятьковского муниципального района</t>
  </si>
  <si>
    <t>Муниципальное образование   "Жуковский муниципальный округ"</t>
  </si>
  <si>
    <t>г. Жуковка, пер. Мальцева, д. 7</t>
  </si>
  <si>
    <t>г. Жуковка, пер. Первомайский, д. 10А</t>
  </si>
  <si>
    <t>г. Жуковка, ул. Мальцева, д. 14</t>
  </si>
  <si>
    <t>г. Жуковка, ул. Мальцева, д. 15</t>
  </si>
  <si>
    <t>д. Гришина Слобода, ул. Молодежная, д. 3</t>
  </si>
  <si>
    <t>Муниципальное образование "Вышковское городское поселение" Злынковского муниципального района</t>
  </si>
  <si>
    <t>п. Вышков, ул. Кооперативная, д. 17</t>
  </si>
  <si>
    <t>Итого по муниципальному образованию "Вышковское городское поселение" Злынковского муниципального района</t>
  </si>
  <si>
    <t>Муниципальное образование "Карачевский муниципальный район"</t>
  </si>
  <si>
    <t>д. Масловка, ул. Трудовая, д. 5</t>
  </si>
  <si>
    <t>г. Карачев, ул. Тургенева, д. 5</t>
  </si>
  <si>
    <t>д. Масловка, ул. Трудовая, д. 6</t>
  </si>
  <si>
    <t>п. Березовка, ул. Молодежная, д. 16</t>
  </si>
  <si>
    <t>п. Теплое, ул. Привокзальная, д. 19</t>
  </si>
  <si>
    <t>п. Теплое, ул. Гощевская, д. 20</t>
  </si>
  <si>
    <t>п. Теплое, ул. Школьная, д. 14</t>
  </si>
  <si>
    <t>Итого по муниципальному образованию "Карачевский муниципальный район"</t>
  </si>
  <si>
    <t>Муниципальное образование "Клетнянский муниципальный район"</t>
  </si>
  <si>
    <t>пгт. Клетня, мкр. 1-й, д. 12А</t>
  </si>
  <si>
    <t>Итого по муниципальному образованию "Клетнянский муниципальный район"</t>
  </si>
  <si>
    <t>Муниципальное образование "Городское поселение пгт Климово Климовского муниципального района</t>
  </si>
  <si>
    <t>пгт. Климово, кв-л. Микрорайон, д. 28</t>
  </si>
  <si>
    <t>пгт. Климово, ул. Гутина, д. 25</t>
  </si>
  <si>
    <t>Итого по муниципальному образованию "Городское поселение пгт Климово" Климовского муниципального района</t>
  </si>
  <si>
    <t>Муниципальное образование "Клинцовский муниципальный район"</t>
  </si>
  <si>
    <t>п. Первое Мая, ул. Зеленая, д. 1</t>
  </si>
  <si>
    <t>с. Коржовка-Голубовка, ул. Совхозная, д. 46</t>
  </si>
  <si>
    <t>п. Чемерна, ул. Строительная, д. 25Б</t>
  </si>
  <si>
    <t>Итого по муниципальному образованию "Клинцовский муниципальный район"</t>
  </si>
  <si>
    <t>Муниципальное образование "Комаричский муниципальный район"</t>
  </si>
  <si>
    <t>п. Лопандино, ул. Горького, д. 1</t>
  </si>
  <si>
    <t>п. Лопандино, ул. Горького, д. 11</t>
  </si>
  <si>
    <t>Итого по муниципальному образованию "Комаричский муниципальный район"</t>
  </si>
  <si>
    <t>Муниципальное образование "Красногорское городское поселение" Красногорского муниципального района</t>
  </si>
  <si>
    <t>пгт. Красная Гора, ул. Первомайская, д. 20</t>
  </si>
  <si>
    <t>пгт. Красная Гора, ул. Пушкина, д. 6</t>
  </si>
  <si>
    <t>пгт. Красная Гора, ул. Пушкина, д. 7</t>
  </si>
  <si>
    <t>Работы по капитальному ремонту водоотведения перенесены в этап 2022 года по решению общего собрания собственников; уточнение объемов работ на основании актов выполненных работ</t>
  </si>
  <si>
    <t>пгт. Красная Гора, ул. Пушкина, д. 11</t>
  </si>
  <si>
    <t>пгт. Красная Гора, ул. Пушкина, д. 13</t>
  </si>
  <si>
    <t>пгт. Красная Гора, ул. Пушкина, д. 15</t>
  </si>
  <si>
    <t>пгт. Красная Гора, ул. Пушкина, д. 17</t>
  </si>
  <si>
    <t>пгт. Красная Гора, ул. Советская, д. 19</t>
  </si>
  <si>
    <t>Итого по Муниципальному образованию: "Красногорское городское поселение" Красногорского муниципального района</t>
  </si>
  <si>
    <t>Муниципальное образование "Навлинское городское поселение" Навлинского муниципального района</t>
  </si>
  <si>
    <t>п. Навля, пер. Дмитрия Емлютина, д. 3</t>
  </si>
  <si>
    <t>Итого по Муниципальному образованию: "Навлинское городское поселение" Навлинского муниципального района</t>
  </si>
  <si>
    <t>Муниципальное образование  "Погарский муниципальный район"</t>
  </si>
  <si>
    <t>п. Гетуновка, ул. Центральная, д. 4</t>
  </si>
  <si>
    <t>п. Гетуновка, ул. Центральная, д. 7</t>
  </si>
  <si>
    <t>Итого по муниципальному образованию "Погарский муниципальный район"</t>
  </si>
  <si>
    <t>Муниципальное образование  "Почепское городское поселение" Почепского муниципального района</t>
  </si>
  <si>
    <t>г. Почеп, ул. Усиевича, д. 65</t>
  </si>
  <si>
    <t>Итого по муниципальному образованию "Почепское городское поселение" Почепского муниципального района</t>
  </si>
  <si>
    <t>Муниципальное образование  "Почепский муниципальный район"</t>
  </si>
  <si>
    <t>п. Дом Отдыха, ул. Юбилейная, д. 1</t>
  </si>
  <si>
    <t>п. Озаренный, ул. Дорожная, д. 6</t>
  </si>
  <si>
    <t>п. Озаренный, ул. Дорожная, д. 18</t>
  </si>
  <si>
    <t>Итого по муниципальному образованию  "Почепский муниципальный район"</t>
  </si>
  <si>
    <t>Муниципальное образование "Севское городское поселение" Севского муниципального района</t>
  </si>
  <si>
    <t>г. Севск, ул. Тургенева, д. 56</t>
  </si>
  <si>
    <t>Итого по муниципальному образованию "Севское городское поселение" Севского муниципального района</t>
  </si>
  <si>
    <t>Муниципальное образование "Косицкое сельское поселение" Севского муниципального района</t>
  </si>
  <si>
    <t>п. Косицы, ул. Мира, д. 5</t>
  </si>
  <si>
    <t>п. Косицы, ул. Мира, д. 3</t>
  </si>
  <si>
    <t>Итого по муниципальному образованию "Косицкое сельское поселение" Севского муниципального района</t>
  </si>
  <si>
    <t>Муниципальное образование "Новоямское сельское поселение" Севского муниципального района</t>
  </si>
  <si>
    <t>с. Новоямское, ул. Молодежная, д .12</t>
  </si>
  <si>
    <t>МКД исключен из плана, признан аварийным</t>
  </si>
  <si>
    <t>Итого по муниципальному образованию "Новоямское сельское поселение" Севского муниципального района</t>
  </si>
  <si>
    <t>Муниципальное образование "Суземское городское поселение" Суземского муниципального района</t>
  </si>
  <si>
    <t>п. Суземка, ул. Ленина, д. 33</t>
  </si>
  <si>
    <t>п. Суземка, ул. Лермонтова, д. 2/1</t>
  </si>
  <si>
    <t>Итого по муниципальному образованию: "Суземское городское поселение" Суземского муниципального района</t>
  </si>
  <si>
    <t>Муниципальное образование "город Сураж" Суражского муниципального района</t>
  </si>
  <si>
    <t>г. Сураж, ул. Красноармейская, д. 12</t>
  </si>
  <si>
    <t>г. Сураж, ул. Красноармейская, д. 19</t>
  </si>
  <si>
    <t>Итого по муниципальному образованию "город Сураж" Суражского муниципального района</t>
  </si>
  <si>
    <t>Муниципальное образование "Город Трубчевск" Трубчевского муниципального района</t>
  </si>
  <si>
    <t>г. Трубчевск, ул. Комсомольская, д. 46</t>
  </si>
  <si>
    <t>г. Трубчевск, ул. Севская, д. 10</t>
  </si>
  <si>
    <t>Итого по муниципальному образованию "Город Трубчевск" Трубчевского муниципального района</t>
  </si>
  <si>
    <t>Муниципальное образование  "Белоберезковское городское поселение" Трубчевского муниципального района</t>
  </si>
  <si>
    <t>пгт. Белая Березка, ул. Ленина, д. 22</t>
  </si>
  <si>
    <t>пгт. Белая Березка, ул. Первомайская, д. 2</t>
  </si>
  <si>
    <t>пгт. Белая Березка, ул. Калинина, д. 14</t>
  </si>
  <si>
    <t>Итого по муниципальному образованию "Белоберезковское городское поселение" Трубчевского муниципального района</t>
  </si>
  <si>
    <t>Муниципальное образование "Трубчевский муниципальный район"</t>
  </si>
  <si>
    <t>д. Городцы, ул. Новый Микрорайон, д. 3</t>
  </si>
  <si>
    <t>Итого по муниципальному образованию "Трубчевский муниципальный район"</t>
  </si>
  <si>
    <t>Муниципальное образование "Унечское городское поселение" Унечского муниципального района</t>
  </si>
  <si>
    <t>г. Унеча, ул. Первомайская, д. 16</t>
  </si>
  <si>
    <t>г. Унеча, ул. Первомайская, д. 18</t>
  </si>
  <si>
    <t>г. Унеча, ул. Попова, д. 2</t>
  </si>
  <si>
    <t>г. Унеча, ул. Попова, д. 2А</t>
  </si>
  <si>
    <t>г. Унеча, ул. Попова, д. 6</t>
  </si>
  <si>
    <t>г. Унеча, ул. Советская, д. 12</t>
  </si>
  <si>
    <t>г. Унеча, ул. Школьная, д. 10</t>
  </si>
  <si>
    <t>г. Унеча, ул. Луначарского, д. 21</t>
  </si>
  <si>
    <t>Итого по муниципальному образованию "Унечское городское поселение" Унечского муниципального района</t>
  </si>
  <si>
    <t>Муниципальное образование  "Унечский муниципальный район"</t>
  </si>
  <si>
    <t>с. Найтоповичи, ул. Пролетарская, д. 22</t>
  </si>
  <si>
    <t>Итого по муниципальному образованию "Унечский муниципальный район"</t>
  </si>
  <si>
    <t>Исп. Николаенко Е.Г.</t>
  </si>
  <si>
    <t>Тел. 32-42-01</t>
  </si>
  <si>
    <t>Сравнительный перечень многоквартирных домов Брянской области, включенных в краткосрочный план 2020-2022 гг. (по 2022 году реализации), с указанием стоимости услуг и (или) работ по капитальному ремонту</t>
  </si>
  <si>
    <t>Стоимость капитального ремонта по измененной программе</t>
  </si>
  <si>
    <t>2022 год</t>
  </si>
  <si>
    <t>Итого по Брянской области 2022 год</t>
  </si>
  <si>
    <t>г. Брянск (рп Белые Берега), ул. Белобережская, д. 25</t>
  </si>
  <si>
    <t>г. Брянск (рп Белые Берега), ул. Вокзальная, д. 17</t>
  </si>
  <si>
    <t>г. Брянск (рп Белые Берега), ул. Ленина, д. 13</t>
  </si>
  <si>
    <t>г. Брянск (рп Белые Берега), ул. Ленина, д. 16</t>
  </si>
  <si>
    <t>г. Брянск (рп Белые Берега), ул. Ленина, д. 5</t>
  </si>
  <si>
    <t>г. Брянск (рп Белые Берега), ул. Ленина, д. 8</t>
  </si>
  <si>
    <t>г. Брянск, рп Белые Берега, ул Транспортная, д. 24</t>
  </si>
  <si>
    <t>г. Брянск, рп Большое Полпино, ул Шмидта, д. 20</t>
  </si>
  <si>
    <t>г. Брянск, пер. Уральский, д. 12</t>
  </si>
  <si>
    <t>г. Брянск, пер. Уральский, д. 14</t>
  </si>
  <si>
    <t>г. Брянск, пер. Уральский, д. 8</t>
  </si>
  <si>
    <t>Смена видов работ на основании решения общего собрания собственников и решения Комиссии (вместо ремонта лифтов - ремонт крыши), а также корректировка адресной части МКД (объединение очередей)</t>
  </si>
  <si>
    <t>г. Брянск, пр-кт. Московский, д. 152</t>
  </si>
  <si>
    <t>г. Брянск, пр-кт. Московский, д. 18Б</t>
  </si>
  <si>
    <t>г. Брянск, пр-кт. Московский, д. 20А</t>
  </si>
  <si>
    <t>г. Брянск, проезд. 2-й Карьерный, д. 39</t>
  </si>
  <si>
    <t>г. Брянск, проезд. Ново-Дзержинский, д. 43</t>
  </si>
  <si>
    <t>г. Брянск, ул Литейная, д. 21/128</t>
  </si>
  <si>
    <t>г. Брянск, ул Харьковская, д. 2</t>
  </si>
  <si>
    <t>г. Брянск, ул. 3 Интернационала, д. 33</t>
  </si>
  <si>
    <t>г. Брянск, ул. 7-я Линия, д. 4</t>
  </si>
  <si>
    <t>г. Брянск, ул. Азарова, д. 102</t>
  </si>
  <si>
    <t>г. Брянск, ул. академика Королева, д. 1</t>
  </si>
  <si>
    <t>г. Брянск, ул. академика Королева, д. 14</t>
  </si>
  <si>
    <t>г. Брянск, ул. Афанасьева, д. 18</t>
  </si>
  <si>
    <t>г. Брянск, ул. Афанасьева, д. 21</t>
  </si>
  <si>
    <t>г. Брянск, ул. Афанасьева, д. 23</t>
  </si>
  <si>
    <t>г. Брянск, ул. Афанасьева, д. 25</t>
  </si>
  <si>
    <t>г. Брянск, ул. Афанасьева, д. 27</t>
  </si>
  <si>
    <t>г. Брянск, ул. Белорусская, д. 52</t>
  </si>
  <si>
    <t>г. Брянск, ул. Богдана Хмельницкого, д. 39</t>
  </si>
  <si>
    <t>г. Брянск, ул. Брянской Пролетарской Дивизии, д. 24</t>
  </si>
  <si>
    <t>г. Брянск, ул. Вокзальная (Брянск-Восточный), д. 5</t>
  </si>
  <si>
    <t>г. Брянск, ул. Володарского, д. 11</t>
  </si>
  <si>
    <t>г. Брянск, ул. Гвардейская, д. 2</t>
  </si>
  <si>
    <t>г. Брянск, ул. Гоголя, д. 15</t>
  </si>
  <si>
    <t>г. Брянск, ул. Гомельская, д. 40/1</t>
  </si>
  <si>
    <t>г. Брянск, ул. Горького, д. 38</t>
  </si>
  <si>
    <t>г. Брянск, ул. Дзержинского, д. 40</t>
  </si>
  <si>
    <t>г. Брянск, ул. Институтская, д. 8</t>
  </si>
  <si>
    <t>г. Брянск, ул. Карла Либкнехта, д. 3</t>
  </si>
  <si>
    <t>г. Брянск, ул. Котовского, д. 25</t>
  </si>
  <si>
    <t>г. Брянск, ул. Котовского, д. 27</t>
  </si>
  <si>
    <t>г. Брянск, ул. Красных Партизан, д. 1</t>
  </si>
  <si>
    <t>г. Брянск, ул. Красных Партизан, д. 12</t>
  </si>
  <si>
    <t>г. Брянск, ул. Красных Партизан, д. 19</t>
  </si>
  <si>
    <t>г. Брянск, ул. Красных Партизан, д. 20</t>
  </si>
  <si>
    <t>г. Брянск, ул. Красных Партизан, д. 26</t>
  </si>
  <si>
    <t>г. Брянск, ул. Красных Партизан, д. 3</t>
  </si>
  <si>
    <t>г. Брянск, ул. Красных Партизан, д. 5</t>
  </si>
  <si>
    <t>г. Брянск, ул. Красных Партизан, д. 6</t>
  </si>
  <si>
    <t>г. Брянск, ул. Красных Партизан, д. 8</t>
  </si>
  <si>
    <t>г. Брянск, ул. Литейная, д. 42</t>
  </si>
  <si>
    <t>г. Брянск, ул. Литейная, д. 44</t>
  </si>
  <si>
    <t>г. Брянск, ул. Луначарского, д. 11А</t>
  </si>
  <si>
    <t>г. Брянск, ул. Мало-Орловская, д. 5</t>
  </si>
  <si>
    <t>г. Брянск, ул. Мало-Орловская, д. 7</t>
  </si>
  <si>
    <t>г. Брянск, ул. Менжинского, д. 1</t>
  </si>
  <si>
    <t>г. Брянск, ул. Менжинского, д. 10</t>
  </si>
  <si>
    <t>г. Брянск, ул. Металлургов, д. 19А</t>
  </si>
  <si>
    <t>г. Брянск, ул. Молодой Гвардии, д. 12</t>
  </si>
  <si>
    <t>г. Брянск, ул. Молодой Гвардии, д. 29</t>
  </si>
  <si>
    <t>г. Брянск, ул. Молодой Гвардии, д. 41</t>
  </si>
  <si>
    <t>г. Брянск, ул. Молодой Гвардии, д. 64</t>
  </si>
  <si>
    <t>г. Брянск, ул. Набережная, д. 1В</t>
  </si>
  <si>
    <t>г. Брянск, ул. Набережная, д. 6</t>
  </si>
  <si>
    <t>г. Брянск, ул. Набережная, д. 8</t>
  </si>
  <si>
    <t>г. Брянск, ул. Народная, д. 1</t>
  </si>
  <si>
    <t>г. Брянск, ул. Народная, д. 3</t>
  </si>
  <si>
    <t>г. Брянск, ул. Народная, д. 4</t>
  </si>
  <si>
    <t>г. Брянск, ул. Народная, д. 6</t>
  </si>
  <si>
    <t>г. Брянск, ул. Нахимова, д. 1А</t>
  </si>
  <si>
    <t>г. Брянск, ул. Нахимова, д. 39</t>
  </si>
  <si>
    <t>г. Брянск, ул. Никитина, д. 30</t>
  </si>
  <si>
    <t>г. Брянск, ул. Ново-Советская, д. 113</t>
  </si>
  <si>
    <t>г. Брянск, ул. Ново-Советская, д. 34</t>
  </si>
  <si>
    <t>г. Брянск, ул. Ново-Советская, д. 61</t>
  </si>
  <si>
    <t>г. Брянск, ул. Ново-Советская, д. 63</t>
  </si>
  <si>
    <t>г. Брянск, ул. Ново-Советская, д. 65</t>
  </si>
  <si>
    <t>г. Брянск, ул. Ново-Советская, д. 86</t>
  </si>
  <si>
    <t>г. Брянск, ул. Ново-Советская, д. 87/19</t>
  </si>
  <si>
    <t>г. Брянск, ул. Ново-Советская, д. 88</t>
  </si>
  <si>
    <t>г. Брянск, ул. Ново-Советская, д. 92</t>
  </si>
  <si>
    <t>г. Брянск, ул. Куйбышева, д. 18</t>
  </si>
  <si>
    <t>Стоимость работ скорректирована в соответствии с новой предельной стоимостью, установленной на 2022 год, в связи с проведением совмещенного аукциона по отбору подрядных организаций</t>
  </si>
  <si>
    <t>г. Брянск, ул. Ново-Советская, д. 94</t>
  </si>
  <si>
    <t>г. Брянск, ул. Ново-Советская, д. 97</t>
  </si>
  <si>
    <t>г. Брянск, ул. Октябрьская, д. 66</t>
  </si>
  <si>
    <t>г. Брянск, ул. Покровская Гора, д. 9</t>
  </si>
  <si>
    <t>г. Брянск, ул. Полесская, д. 3</t>
  </si>
  <si>
    <t>г. Брянск, ул. Почтовая, д. 112</t>
  </si>
  <si>
    <t>г. Брянск, ул. Почтовая, д. 140</t>
  </si>
  <si>
    <t>г. Брянск, ул. Почтовая, д. 34</t>
  </si>
  <si>
    <t>г. Брянск, ул. Почтовая, д. 36</t>
  </si>
  <si>
    <t>Исключен из плана, так как включен МО в перечень домов блокированной застройки</t>
  </si>
  <si>
    <t>г. Брянск, ул. Пушкина, д. 11</t>
  </si>
  <si>
    <t>г. Брянск, ул. Пушкина, д. 25</t>
  </si>
  <si>
    <t>г. Брянск, ул. Пушкина, д. 27</t>
  </si>
  <si>
    <t>г. Брянск, ул. Советская, д. 3</t>
  </si>
  <si>
    <t>г. Брянск, ул. Советская, д. 59</t>
  </si>
  <si>
    <t>г. Брянск, ул. Спартаковская, д. 112А</t>
  </si>
  <si>
    <t>г. Брянск, ул. Спартаковская, д. 124А</t>
  </si>
  <si>
    <t>г. Брянск, ул. Сталелитейная, д. 10</t>
  </si>
  <si>
    <t>г. Брянск, ул. Сталелитейная, д. 9</t>
  </si>
  <si>
    <t>г. Брянск, ул. Тульская, д. 18</t>
  </si>
  <si>
    <t>г. Брянск, ул. Угольная, д. 21</t>
  </si>
  <si>
    <t>г. Брянск, ул. Ульянова, д. 124</t>
  </si>
  <si>
    <t>г. Брянск, ул. Ульянова, д. 128</t>
  </si>
  <si>
    <t>г. Брянск, ул. Ульянова, д. 130</t>
  </si>
  <si>
    <t>г. Брянск, ул. Ульянова, д. 15</t>
  </si>
  <si>
    <t>г. Брянск, ул. Ульянова, д. 17</t>
  </si>
  <si>
    <t>г. Брянск, ул. Ульянова, д. 21</t>
  </si>
  <si>
    <t>г. Брянск, ул. Ульянова, д. 7А</t>
  </si>
  <si>
    <t>г. Брянск, ул. Ульянова, д. 9</t>
  </si>
  <si>
    <t>г. Брянск, ул. Урицкого, д. 130</t>
  </si>
  <si>
    <t>г. Брянск, ул. Урицкого, д. 132</t>
  </si>
  <si>
    <t>г. Брянск, ул. Фокина, д. 12</t>
  </si>
  <si>
    <t>г. Брянск, ул. Фокина, д. 13</t>
  </si>
  <si>
    <t>г. Брянск, ул. Фокина, д. 32</t>
  </si>
  <si>
    <t>г. Брянск, ул. Фокина, д. 50</t>
  </si>
  <si>
    <t>г. Брянск, ул. Фокина, д. 65</t>
  </si>
  <si>
    <t>г. Брянск, ул. Харьковская, д. 1</t>
  </si>
  <si>
    <t>г. Брянск, ул. Харьковская, д. 3</t>
  </si>
  <si>
    <t>г. Брянск, ул. Шоссейная, д. 59</t>
  </si>
  <si>
    <t>г. Брянск, ул. Шоссейная, д. 61</t>
  </si>
  <si>
    <t>г. Брянск, ул 2-я Мичурина, д. 27</t>
  </si>
  <si>
    <t>г. Брянск, ул Ново-Советская, д. 99</t>
  </si>
  <si>
    <t>г. Брянск, ул. Авиационная, д. 28</t>
  </si>
  <si>
    <t>г. Брянск, ул. Бежицкая, д. 325</t>
  </si>
  <si>
    <t>г. Брянск, ул. Бежицкая, д. 327</t>
  </si>
  <si>
    <t>г. Брянск, ул. Бежицкая, д. 329</t>
  </si>
  <si>
    <t>г. Брянск, ул. Дуки, д. 11</t>
  </si>
  <si>
    <t>г. Брянск, ул. Ермакова, д. 34</t>
  </si>
  <si>
    <t>г. Брянск, ул. Есенина, д. 10</t>
  </si>
  <si>
    <t>г. Брянск, ул. Камозина, д. 45</t>
  </si>
  <si>
    <t>г. Брянск, ул. Красноармейская, д. 44</t>
  </si>
  <si>
    <t>г. Брянск, ул. Фокина, д. 38</t>
  </si>
  <si>
    <t>г. Брянск, ул. Брянского Фронта, д. 20/1</t>
  </si>
  <si>
    <t>г. Брянск, ул. Горбатова, д. 6</t>
  </si>
  <si>
    <t>г. Брянск, ул. Горького, д. 30</t>
  </si>
  <si>
    <t>г. Брянск, ул. Донбасская, д. 24</t>
  </si>
  <si>
    <t>г. Брянск, ул. Дружбы, д. 20</t>
  </si>
  <si>
    <t>г. Брянск, ул. Дружбы, д. 4</t>
  </si>
  <si>
    <t>г. Брянск, ул. Маяковского, д. 1А</t>
  </si>
  <si>
    <t>г. Брянск, ул. Медведева, д. 5</t>
  </si>
  <si>
    <t>г. Брянск, ул. Металлургов, д. 37</t>
  </si>
  <si>
    <t>г. Брянск, ул. Мира, д. 94</t>
  </si>
  <si>
    <t>г. Брянск, ул. 22 Съезда КПСС, д. 51</t>
  </si>
  <si>
    <t>г. Брянск, ул. Дзержинского, д. 7</t>
  </si>
  <si>
    <t>г. Брянск, ул. Фокина, д. 36</t>
  </si>
  <si>
    <t>Скорректирован перечнь работ по ремонту инженерных сетей на основании решения общего собрания собственников помещений (ремонт теплоснабжения, холодного и горячего водоснабжения, водоотведения, установка общедомовых приборов учета перенесены на 2023-2025 гг., в 2022 г. – ремонт электроснабжения)</t>
  </si>
  <si>
    <t>г. Брянск, ул.Камозина, д. 31</t>
  </si>
  <si>
    <t>Включен на основании решения Комиссии</t>
  </si>
  <si>
    <t>г. Брянск, ул. Жуковского, д .23</t>
  </si>
  <si>
    <t xml:space="preserve">г. Брянск, ул. Трудовая, д. 2 </t>
  </si>
  <si>
    <t>г. Брянск, ул. Брянской Пролетарской Дивизии, д. 3А</t>
  </si>
  <si>
    <t>Работы по капитальному ремонту перенесены из этапа 2021 года по решению общего собрания собственников</t>
  </si>
  <si>
    <t>Работы по капитальному ремонту перенесены из этапа 2021 года по решению общего собрания собственников, сменен вид работ (ремонт инженерных ситсем и установка ПУ перенесены на 2026-2028, в 2022 - ремонт крыши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</si>
  <si>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</si>
  <si>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</si>
  <si>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</si>
  <si>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ул. Ворошилова, д. 11</t>
  </si>
  <si>
    <t>г. Клинцы, ул. Октябрьская, д. 108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</si>
  <si>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</si>
  <si>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</si>
  <si>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</si>
  <si>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</si>
  <si>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Зеленая, д. 104</t>
  </si>
  <si>
    <t>г. Клинцы, ул. Карла Маркса, д. 8</t>
  </si>
  <si>
    <t>г. Клинцы, ул. Карла Маркса, д. 10</t>
  </si>
  <si>
    <t>г. Клинцы, ул. Красная Площадь, д. 2</t>
  </si>
  <si>
    <t>г. Клинцы, ул. Красная Площадь, д. 4</t>
  </si>
  <si>
    <t>г. Клинцы, ул. Октябрьская, д. 84</t>
  </si>
  <si>
    <t>г. Клинцы, ул. Калинина, д. 153</t>
  </si>
  <si>
    <t>г. Клинцы, ул. Калинина, д. 157</t>
  </si>
  <si>
    <t>г. Клинцы, ул. Карла Либкнехта, д. 6</t>
  </si>
  <si>
    <t>г. Клинцы, ул. Октябрьская, д. 104</t>
  </si>
  <si>
    <t>г. Новозыбков, ул. РОС, д. 31</t>
  </si>
  <si>
    <t>г. Новозыбков, ул Вокзальная, д. 12</t>
  </si>
  <si>
    <t>г. Новозыбков, ул Вокзальная, д. 24</t>
  </si>
  <si>
    <t>г. Новозыбков, ул Вокзальная, д. 32</t>
  </si>
  <si>
    <t>г. Новозыбков, ул Голодеда, д. 20</t>
  </si>
  <si>
    <t>г. Новозыбков, ул Кубановская, д. 4/2</t>
  </si>
  <si>
    <t>г. Новозыбков, ул Мичурина, д. 8</t>
  </si>
  <si>
    <t>г. Новозыбков, ул Мичурина, д. 60</t>
  </si>
  <si>
    <t>г. Новозыбков, ул. РОС, д. 28</t>
  </si>
  <si>
    <t>с. Шеломы, ул. Центральная, д. 89</t>
  </si>
  <si>
    <t>Муниципальное образование "Стародубский муниципальный округ"</t>
  </si>
  <si>
    <t>г. Стародуб, ул. Калинина, д. 19</t>
  </si>
  <si>
    <t>г. Стародуб, пл. Красноармейская, д. 32А</t>
  </si>
  <si>
    <t>Итого по Муниципальному образованию  "Стародубский муниципальный округ"</t>
  </si>
  <si>
    <t>г. Сельцо, ул. Мейпариани, д. 15А</t>
  </si>
  <si>
    <t>г. Сельцо, ул. Кирова, д. 51</t>
  </si>
  <si>
    <t>г. Сельцо, ул. Мейпариани, д. 20</t>
  </si>
  <si>
    <t>г. Фокино, ул. Калинина, д. 16</t>
  </si>
  <si>
    <t>г. Фокино, ул. Калинина, д. 18</t>
  </si>
  <si>
    <t>г. Фокино, ул. Калинина, д. 19</t>
  </si>
  <si>
    <t>г. Фокино, ул. Калинина, д. 20</t>
  </si>
  <si>
    <t>г. Фокино, ул. Калинина, д. 21</t>
  </si>
  <si>
    <t>г. Фокино, ул. Калинина, д. 22</t>
  </si>
  <si>
    <t>г. Фокино, ул. Калинина, д. 24</t>
  </si>
  <si>
    <t>г. Фокино, ул. Калинина, д. 28</t>
  </si>
  <si>
    <t>г. Фокино, ул. Крупской, д. 5</t>
  </si>
  <si>
    <t>п. Локоть, ул. Пушкинская, д. 4</t>
  </si>
  <si>
    <t>п. Локоть, ул. Пушкинская, д. 4А</t>
  </si>
  <si>
    <t>п. Локоть, ул. Пушкинская, д. 27</t>
  </si>
  <si>
    <t>Муниципальное образование "Погребское сельское поселение" Брасовского муниципального района</t>
  </si>
  <si>
    <t>д. Погребы, ул. Лесная, д. 1</t>
  </si>
  <si>
    <t>Итого по муниципальному образованию  "Погребское сельское поселение" Брасовского муниципального  района</t>
  </si>
  <si>
    <t>д. Добрунь, ул. Юбилейная, д. 5</t>
  </si>
  <si>
    <t>д. Добрунь, ул. Школьная, д. 14</t>
  </si>
  <si>
    <t>д. Меркульево, ул. Воинская, д. 5</t>
  </si>
  <si>
    <t>с. Глинищево, ул. Клубная, д. 6</t>
  </si>
  <si>
    <t>п. Мичуринский, ул. Садовая, д. 2</t>
  </si>
  <si>
    <t>п. Путевка, ул. Молодежная, д. 14</t>
  </si>
  <si>
    <t>п. Путевка, ул. Молодежная, д. 16</t>
  </si>
  <si>
    <t>с. Теменичи, ул. Молодежная, д. 1</t>
  </si>
  <si>
    <t>с. Толмачево, ул. Трудовая, д. 13</t>
  </si>
  <si>
    <t>с. Глинищево, ул. Связистов, д. 3А</t>
  </si>
  <si>
    <t>с. Глинищево, ул. Школьная, д. 4</t>
  </si>
  <si>
    <t>с. Толмачево, ул. Трудовая, д. 4</t>
  </si>
  <si>
    <t>п. Выгоничи, ул. 9 Мая, д. 12</t>
  </si>
  <si>
    <t>п. Выгоничи, ул. Ломоносова, д. 11</t>
  </si>
  <si>
    <t>п. Выгоничи, ул. Ломоносова, д. 13</t>
  </si>
  <si>
    <t xml:space="preserve">Муниципальное образование  "Мирнинское сельское поселение" Гордеевского муниципального района </t>
  </si>
  <si>
    <t>п. Мирный, ул. Ленина, д. 3</t>
  </si>
  <si>
    <t xml:space="preserve">Исключен на основании решения общего собрания собственников </t>
  </si>
  <si>
    <t>п. Мирный, ул. Ленина, д. 4</t>
  </si>
  <si>
    <t>п. Мирный, ул. Ленина, д. 5</t>
  </si>
  <si>
    <t>п. Мирный, ул. Ленина, д. 6</t>
  </si>
  <si>
    <t>п. Мирный, ул. Ленина, д. 7</t>
  </si>
  <si>
    <t>п. Мирный, ул. Ленина, д. 9</t>
  </si>
  <si>
    <t>п. Мирный, ул. Ленина, д. 13</t>
  </si>
  <si>
    <t>п. Мирный, ул. Парковая, д. 6</t>
  </si>
  <si>
    <t xml:space="preserve">Итого по муниципальному образованию  "Мирнинское сельское поселение" Гордеевского муниципального района </t>
  </si>
  <si>
    <t>пгт. Дубровка, мкр. 1-й, д. 31</t>
  </si>
  <si>
    <t>Муниципальное образование "Березинское сельское поселение" Дятьковского муниципального района</t>
  </si>
  <si>
    <t>д. Березино, ул. Керамическая, д. 24</t>
  </si>
  <si>
    <t>Итого по муниципальному образованию "Березинское сельское поселение" Дятьковского муниципального района</t>
  </si>
  <si>
    <t>п. Бытошь, ул. Маяковского, д. 2</t>
  </si>
  <si>
    <t>п. Бытошь, ул. Маяковского, д. 3</t>
  </si>
  <si>
    <t>д. Сельцо, ул. Ленина, д. 4</t>
  </si>
  <si>
    <t>п. Ивот, ул. Приозерная, д. 1А</t>
  </si>
  <si>
    <t>п. Старь, ул. Партизанская, д. 10</t>
  </si>
  <si>
    <t>п. Дружба, ул. Садовая, д. 3</t>
  </si>
  <si>
    <t>п. Дружба, ул. Советская, д. 4</t>
  </si>
  <si>
    <t>Муниципальное образование "Любохонское городское поселение" Дятьковского муниципального района</t>
  </si>
  <si>
    <t>п. Любохна, ул. Сидорова, д. 2</t>
  </si>
  <si>
    <t>Итого по муниципальному образованию  "Любохонское городское поселение" Дятьковского муниципального района</t>
  </si>
  <si>
    <t>г. Жуковка, ул. Гоголя, д. 1</t>
  </si>
  <si>
    <t>г. Жуковка, ул. Карла Маркса, д. 80</t>
  </si>
  <si>
    <t>г. Жуковка, пер. Сосновый, д. 10</t>
  </si>
  <si>
    <t>г. Жуковка, ул. Карла Либкнехта, д. 2</t>
  </si>
  <si>
    <t>г. Жуковка, ул. Почтовая, д. 10</t>
  </si>
  <si>
    <t>г. Жуковка, пер. Первомайский, д. 10Б</t>
  </si>
  <si>
    <t>Муниципальное образование "Спиридоновобудское сельское поселение" Злынковского муниципального района</t>
  </si>
  <si>
    <t>д. Карпиловка, ул. Молодежная, д.1</t>
  </si>
  <si>
    <t>д. Карпиловка, ул. Молодежная, д.2</t>
  </si>
  <si>
    <t>Итого по муниципальному образованию "Спиридоновобудское сельское поселение" Злынковского муниципального района</t>
  </si>
  <si>
    <t>п. Березовка, ул. Молодежная, д. 18</t>
  </si>
  <si>
    <t>п. Березовка, ул. Молодежная, д. 20</t>
  </si>
  <si>
    <t>п. Березовка, ул. Первомайская, д. 20</t>
  </si>
  <si>
    <t>п. Березовка, ул. Первомайская, д. 22</t>
  </si>
  <si>
    <t>п. Березовка, ул. Школьная, д. 3</t>
  </si>
  <si>
    <t>п. Теплое, ул. Гощевская, д. 21</t>
  </si>
  <si>
    <t>Муниципальное образование городское поселение пгт Климово Климовского муниципального района</t>
  </si>
  <si>
    <t>пгт. Климово, ул. Полевая, д. 43</t>
  </si>
  <si>
    <t>пгт. Климово, ул. Полевая, д. 55</t>
  </si>
  <si>
    <t>пгт. Климово, ул. Полевая, д. 49</t>
  </si>
  <si>
    <t>п. Чемерна, ул. Комсомольская, д. 3</t>
  </si>
  <si>
    <t>п. Комаричи, ул. Калинина, д. 1А</t>
  </si>
  <si>
    <t>пгт. Красная Гора, пер. Майский, д. 12</t>
  </si>
  <si>
    <t>пгт. Красная Гора, пер. Юность, д. 6</t>
  </si>
  <si>
    <t>пгт. Красная Гора, ул. Буйневича, д. 58В</t>
  </si>
  <si>
    <t>Работы по капитальному ремонту водоотведения перенесены из этапа 2021 года по решению общего собрания собственников</t>
  </si>
  <si>
    <t>Муниципальное образование  "Навлинское городское поселение" Навлинского муниципального района</t>
  </si>
  <si>
    <t>п. Навля, ул. Генерала Петренко, д. 4</t>
  </si>
  <si>
    <t>п. Навля, ул. Генерала Петренко, д. 8</t>
  </si>
  <si>
    <t>Итого по муниципальному образованию "Навлинское городское поселение" Навлинского муниципального района</t>
  </si>
  <si>
    <t>Муниципальное образование  "Погарское городское поселение" Погарского муниципального района</t>
  </si>
  <si>
    <t>пгт. Погар, ул. 2-й Квартал, д. 3</t>
  </si>
  <si>
    <t>Итого по муниципальному образованию "Погарское городское поселение" Погарского муниципального района</t>
  </si>
  <si>
    <t>п. Чайкино, ул. Погарская, д. 4</t>
  </si>
  <si>
    <t>п. Чайкино, ул. Светлая, д. 3</t>
  </si>
  <si>
    <t>п. Озаренный, ул. Дорожная, д. 19</t>
  </si>
  <si>
    <t>п. Озаренный, ул. Центральная, д. 9</t>
  </si>
  <si>
    <t>Итого по муниципальному образованию "Почепский муниципальный район"</t>
  </si>
  <si>
    <t xml:space="preserve">Муниципальное образование "Рогнединское городское поселение" Рогнединского муниципального района </t>
  </si>
  <si>
    <t>п. Рогнедино, ул. Горького, д. 6</t>
  </si>
  <si>
    <t xml:space="preserve">Итого по муниципальному образованию "Рогнединское городское поселение" Рогнединского муниципального района </t>
  </si>
  <si>
    <t>г. Севск, ул. Кирова, д. 1</t>
  </si>
  <si>
    <t>г. Севск, ул. Советская, д. 1</t>
  </si>
  <si>
    <t>п. Косицы, ул. Мира, д. 7</t>
  </si>
  <si>
    <t>п. Суземка, ул. Лермонтова, д. 2/2</t>
  </si>
  <si>
    <t>Муниципальное образование "Кулажское сельское поселение" Суражского муниципального района</t>
  </si>
  <si>
    <t>п. Лесное, ул. Школьная, д. 1</t>
  </si>
  <si>
    <t>п. Лесное, ул. Школьная, д. 4</t>
  </si>
  <si>
    <t>Итого по муниципальному образованию "Кулажское сельское поселение" Суражского муниципального района</t>
  </si>
  <si>
    <t>г. Трубчевск, ул. Новая, д. 8</t>
  </si>
  <si>
    <t>г. Трубчевск, ул. Ветеранов, д. 5</t>
  </si>
  <si>
    <t>г. Трубчевск, ул. Комсомольская, д. 33А</t>
  </si>
  <si>
    <t>г. Трубчевск, ул. Комсомольская, д. 42</t>
  </si>
  <si>
    <t>пгт. Белая Березка, ул. Ленина, д. 7</t>
  </si>
  <si>
    <t>г. Унеча, пер. Крупской, д. 6А</t>
  </si>
  <si>
    <t>г. Унеча, ул. Нахимова, д. 2</t>
  </si>
  <si>
    <t>г. Унеча, ул. Нахимова, д. 4</t>
  </si>
  <si>
    <t>г. Унеча, ул. Октябрьская, д. 2</t>
  </si>
  <si>
    <t>г. Унеча, ул. Октябрьская, д. 4</t>
  </si>
  <si>
    <t>г. Унеча, ул. Октябрьская, д. 66</t>
  </si>
  <si>
    <t>г. Унеча, ул. Первомайская, д. 12</t>
  </si>
  <si>
    <t>г. Унеча, ул. Луначарского, д. 33</t>
  </si>
  <si>
    <t>г. Унеча, ул. Пролетарская, д. 8</t>
  </si>
  <si>
    <t>г. Унеча, ул. Советская, д. 10</t>
  </si>
  <si>
    <t>г. Унеча, ул. Советская, д. 14</t>
  </si>
  <si>
    <t>г. Унеча, ул. Транспортная, д. 12</t>
  </si>
  <si>
    <t>г. Унеча, ул. Первомайская, д. 2/1</t>
  </si>
  <si>
    <t>г. Брянск, ул. Орловская, д. 30</t>
  </si>
  <si>
    <t>Смена видов работ по решению комиссии по установлению необходимости проведения капитального ремонта общего имущества в МКД</t>
  </si>
  <si>
    <t>Перенесен в этап 2021 года: дом на специальном счете, работы выполнены в этапе 2021 года</t>
  </si>
  <si>
    <t>г. Брянск, ул. Гражданская, д. 12</t>
  </si>
  <si>
    <t>Включен по решению комиссии по установлению необходимости проведения капитального ремонта общего имущества в МКД</t>
  </si>
  <si>
    <t xml:space="preserve"> Смена видов работ по решению общего собрания собственников помещений: вместо ремонта крыши - ремонт внутридомовых инженерных систем электро-, теплоснабжения, холодного и горячего водоснабжения, водоотведения, установка общедомовых ПУ</t>
  </si>
  <si>
    <t>с. Меленск, ул. Комсомольская, д. 15</t>
  </si>
  <si>
    <t>Исключен по решению комиссии по установлению необходимости проведения капитального ремонта общего имущества в МКД</t>
  </si>
  <si>
    <t>г. Брянск-18, пр-кт Ленина, д. 112</t>
  </si>
  <si>
    <t>г. Брянск-18, пр-кт Ленина, д. 60</t>
  </si>
  <si>
    <t>п. Комаричи, ул. Незымаева, д. 32</t>
  </si>
  <si>
    <t>Приложение 1                                                                                                                                                             к приложению к постановлению администрации  Жуковского муниципального округа                                                  Брянской области                                                                                             от 22.10.2025г. № 1348</t>
  </si>
  <si>
    <t>Приложение 2                                                                                                                                                             к приложению к постановлению администрации  Жуковского муниципального округа                                                  Брянской области                                                                                             от 22.10.2025г. № 1348</t>
  </si>
  <si>
    <t>Приложение 3                                                                                                                                                           к приложению к  постановлению администрации  Жуковского муниципального округа                                                  Брянской области                                                                                             от 22.10.2025г. № 1348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</si>
</sst>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\ ##0.00_р_._-;\-* #\ ##0.00_р_._-;_-* &quot;-&quot;??_р_._-;_-@_-"/>
    <numFmt numFmtId="165" formatCode="#\ ##0.00"/>
    <numFmt numFmtId="166" formatCode="#\ ##0.0"/>
    <numFmt numFmtId="167" formatCode="#\ ##0"/>
    <numFmt numFmtId="168" formatCode="#\ ##0.00\ &quot;₽&quot;"/>
    <numFmt numFmtId="169" formatCode="#\ ##0.000000000"/>
  </numFmts>
  <fonts count="61">
    <font>
      <sz val="10"/>
      <name val="Times New Roman"/>
      <charset val="134"/>
    </font>
    <font>
      <sz val="7"/>
      <name val="Arial Narrow"/>
      <charset val="204"/>
    </font>
    <font>
      <sz val="8"/>
      <name val="Times New Roman"/>
      <charset val="204"/>
    </font>
    <font>
      <sz val="8"/>
      <name val="Arial Narrow"/>
      <charset val="204"/>
    </font>
    <font>
      <b/>
      <sz val="14"/>
      <name val="Arial Narrow"/>
      <charset val="204"/>
    </font>
    <font>
      <sz val="7"/>
      <color indexed="8"/>
      <name val="Arial Narrow"/>
      <charset val="204"/>
    </font>
    <font>
      <b/>
      <sz val="8"/>
      <color indexed="8"/>
      <name val="Arial Narrow"/>
      <charset val="204"/>
    </font>
    <font>
      <sz val="8"/>
      <color indexed="8"/>
      <name val="Arial Narrow"/>
      <charset val="204"/>
    </font>
    <font>
      <sz val="10"/>
      <name val="Times New Roman"/>
      <charset val="204"/>
    </font>
    <font>
      <sz val="7"/>
      <name val="Times New Roman"/>
      <charset val="204"/>
    </font>
    <font>
      <b/>
      <sz val="10"/>
      <color indexed="8"/>
      <name val="Arial Narrow"/>
      <charset val="204"/>
    </font>
    <font>
      <b/>
      <sz val="10"/>
      <name val="Arial Narrow"/>
      <charset val="204"/>
    </font>
    <font>
      <b/>
      <sz val="7"/>
      <name val="Arial Narrow"/>
      <charset val="204"/>
    </font>
    <font>
      <sz val="10"/>
      <color indexed="8"/>
      <name val="Times New Roman"/>
      <charset val="204"/>
    </font>
    <font>
      <sz val="6"/>
      <color indexed="8"/>
      <name val="Times New Roman"/>
      <charset val="204"/>
    </font>
    <font>
      <b/>
      <sz val="12"/>
      <color indexed="8"/>
      <name val="Arial Narrow"/>
      <charset val="204"/>
    </font>
    <font>
      <sz val="12"/>
      <color indexed="8"/>
      <name val="Arial Narrow"/>
      <charset val="204"/>
    </font>
    <font>
      <b/>
      <sz val="12"/>
      <name val="Arial Narrow"/>
      <charset val="204"/>
    </font>
    <font>
      <sz val="14"/>
      <name val="Times New Roman"/>
      <charset val="204"/>
    </font>
    <font>
      <sz val="12"/>
      <name val="Arial Narrow"/>
      <charset val="204"/>
    </font>
    <font>
      <b/>
      <sz val="10"/>
      <color indexed="22"/>
      <name val="Arial Narrow"/>
      <charset val="204"/>
    </font>
    <font>
      <b/>
      <sz val="10"/>
      <name val="Times New Roman"/>
      <charset val="204"/>
    </font>
    <font>
      <b/>
      <sz val="8"/>
      <name val="Arial Narrow"/>
      <charset val="204"/>
    </font>
    <font>
      <b/>
      <sz val="8"/>
      <name val="Times New Roman"/>
      <charset val="204"/>
    </font>
    <font>
      <sz val="11"/>
      <color indexed="8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204"/>
      <scheme val="minor"/>
    </font>
    <font>
      <sz val="11"/>
      <color theme="0"/>
      <name val="Calibri"/>
      <charset val="204"/>
      <scheme val="minor"/>
    </font>
    <font>
      <sz val="10"/>
      <name val="Calibri"/>
      <charset val="204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name val="Arial Cyr"/>
      <charset val="204"/>
    </font>
    <font>
      <b/>
      <sz val="11"/>
      <color theme="0"/>
      <name val="Calibri"/>
      <charset val="204"/>
      <scheme val="minor"/>
    </font>
    <font>
      <b/>
      <sz val="18"/>
      <color theme="3"/>
      <name val="Cambria"/>
      <charset val="204"/>
      <scheme val="major"/>
    </font>
    <font>
      <sz val="18"/>
      <color indexed="56"/>
      <name val="Calibri Light"/>
      <charset val="204"/>
    </font>
    <font>
      <sz val="18"/>
      <color theme="3"/>
      <name val="Calibri Light"/>
      <charset val="204"/>
    </font>
    <font>
      <sz val="11"/>
      <color rgb="FF9C6500"/>
      <name val="Calibri"/>
      <charset val="204"/>
      <scheme val="minor"/>
    </font>
    <font>
      <sz val="14"/>
      <color indexed="8"/>
      <name val="Times New Roman"/>
      <charset val="204"/>
    </font>
    <font>
      <sz val="10"/>
      <name val="Arial"/>
      <charset val="204"/>
    </font>
    <font>
      <sz val="10"/>
      <color indexed="8"/>
      <name val="Arial"/>
      <charset val="1"/>
    </font>
    <font>
      <sz val="8"/>
      <name val="Arial"/>
      <charset val="204"/>
    </font>
    <font>
      <sz val="11"/>
      <color indexed="8"/>
      <name val="Calibri"/>
      <charset val="134"/>
    </font>
    <font>
      <sz val="11"/>
      <color rgb="FF9C0006"/>
      <name val="Calibri"/>
      <charset val="204"/>
      <scheme val="minor"/>
    </font>
    <font>
      <i/>
      <sz val="11"/>
      <color rgb="FF7F7F7F"/>
      <name val="Calibri"/>
      <charset val="204"/>
      <scheme val="minor"/>
    </font>
    <font>
      <sz val="11"/>
      <color rgb="FFFA7D00"/>
      <name val="Calibri"/>
      <charset val="204"/>
      <scheme val="minor"/>
    </font>
    <font>
      <sz val="10"/>
      <name val="Helv"/>
      <charset val="204"/>
    </font>
    <font>
      <sz val="11"/>
      <color rgb="FFFF0000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2"/>
      <color indexed="8"/>
      <name val="Arial Narrow"/>
      <family val="2"/>
      <charset val="20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41">
    <xf numFmtId="0" fontId="0" fillId="0" borderId="0" applyNumberFormat="0" applyBorder="0" applyProtection="0">
      <alignment horizontal="left" vertical="center" wrapText="1"/>
    </xf>
    <xf numFmtId="0" fontId="24" fillId="24" borderId="0" applyNumberFormat="0" applyBorder="0" applyAlignment="0" applyProtection="0"/>
    <xf numFmtId="0" fontId="33" fillId="6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5" borderId="0" applyNumberFormat="0" applyBorder="0" applyProtection="0">
      <alignment horizontal="left" vertical="center" wrapText="1"/>
    </xf>
    <xf numFmtId="0" fontId="24" fillId="5" borderId="0" applyNumberFormat="0" applyBorder="0" applyAlignment="0" applyProtection="0"/>
    <xf numFmtId="0" fontId="33" fillId="9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7" borderId="0" applyNumberFormat="0" applyBorder="0" applyProtection="0">
      <alignment horizontal="left" vertical="center" wrapText="1"/>
    </xf>
    <xf numFmtId="0" fontId="24" fillId="4" borderId="0" applyNumberFormat="0" applyBorder="0" applyAlignment="0" applyProtection="0"/>
    <xf numFmtId="0" fontId="33" fillId="12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29" borderId="0" applyNumberFormat="0" applyBorder="0" applyProtection="0">
      <alignment horizontal="left" vertical="center" wrapText="1"/>
    </xf>
    <xf numFmtId="0" fontId="24" fillId="31" borderId="0" applyNumberFormat="0" applyBorder="0" applyAlignment="0" applyProtection="0"/>
    <xf numFmtId="0" fontId="33" fillId="15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33" fillId="18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Protection="0">
      <alignment horizontal="left" vertical="center" wrapText="1"/>
    </xf>
    <xf numFmtId="0" fontId="24" fillId="3" borderId="0" applyNumberFormat="0" applyBorder="0" applyAlignment="0" applyProtection="0"/>
    <xf numFmtId="0" fontId="33" fillId="21" borderId="0" applyNumberFormat="0" applyBorder="0" applyAlignment="0" applyProtection="0"/>
    <xf numFmtId="0" fontId="24" fillId="35" borderId="0" applyNumberFormat="0" applyBorder="0" applyAlignment="0" applyProtection="0"/>
    <xf numFmtId="0" fontId="33" fillId="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Protection="0">
      <alignment horizontal="left" vertical="center" wrapText="1"/>
    </xf>
    <xf numFmtId="0" fontId="24" fillId="38" borderId="0" applyNumberFormat="0" applyBorder="0" applyAlignment="0" applyProtection="0"/>
    <xf numFmtId="0" fontId="33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Protection="0">
      <alignment horizontal="left" vertical="center" wrapText="1"/>
    </xf>
    <xf numFmtId="0" fontId="24" fillId="40" borderId="0" applyNumberFormat="0" applyBorder="0" applyAlignment="0" applyProtection="0"/>
    <xf numFmtId="0" fontId="33" fillId="13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1" borderId="0" applyNumberFormat="0" applyBorder="0" applyProtection="0">
      <alignment horizontal="left" vertical="center" wrapText="1"/>
    </xf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24" fillId="43" borderId="0" applyNumberFormat="0" applyBorder="0" applyAlignment="0" applyProtection="0"/>
    <xf numFmtId="0" fontId="33" fillId="22" borderId="0" applyNumberFormat="0" applyBorder="0" applyAlignment="0" applyProtection="0"/>
    <xf numFmtId="0" fontId="24" fillId="44" borderId="0" applyNumberFormat="0" applyBorder="0" applyAlignment="0" applyProtection="0"/>
    <xf numFmtId="0" fontId="32" fillId="45" borderId="0" applyNumberFormat="0" applyBorder="0" applyAlignment="0" applyProtection="0"/>
    <xf numFmtId="0" fontId="34" fillId="8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6" borderId="0" applyNumberFormat="0" applyBorder="0" applyProtection="0">
      <alignment horizontal="left" vertical="center" wrapText="1"/>
    </xf>
    <xf numFmtId="0" fontId="32" fillId="38" borderId="0" applyNumberFormat="0" applyBorder="0" applyAlignment="0" applyProtection="0"/>
    <xf numFmtId="0" fontId="34" fillId="11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Protection="0">
      <alignment horizontal="left" vertical="center" wrapText="1"/>
    </xf>
    <xf numFmtId="0" fontId="32" fillId="40" borderId="0" applyNumberFormat="0" applyBorder="0" applyAlignment="0" applyProtection="0"/>
    <xf numFmtId="0" fontId="34" fillId="1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Protection="0">
      <alignment horizontal="left" vertical="center" wrapText="1"/>
    </xf>
    <xf numFmtId="0" fontId="34" fillId="17" borderId="0" applyNumberFormat="0" applyBorder="0" applyAlignment="0" applyProtection="0"/>
    <xf numFmtId="0" fontId="32" fillId="36" borderId="0" applyNumberFormat="0" applyBorder="0" applyAlignment="0" applyProtection="0"/>
    <xf numFmtId="0" fontId="32" fillId="48" borderId="0" applyNumberFormat="0" applyBorder="0" applyAlignment="0" applyProtection="0"/>
    <xf numFmtId="0" fontId="32" fillId="36" borderId="0" applyNumberFormat="0" applyBorder="0" applyProtection="0">
      <alignment horizontal="left" vertical="center" wrapText="1"/>
    </xf>
    <xf numFmtId="0" fontId="34" fillId="20" borderId="0" applyNumberFormat="0" applyBorder="0" applyAlignment="0" applyProtection="0"/>
    <xf numFmtId="0" fontId="32" fillId="49" borderId="0" applyNumberFormat="0" applyBorder="0" applyAlignment="0" applyProtection="0"/>
    <xf numFmtId="0" fontId="34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50" borderId="0" applyNumberFormat="0" applyBorder="0" applyAlignment="0" applyProtection="0"/>
    <xf numFmtId="0" fontId="32" fillId="27" borderId="0" applyNumberFormat="0" applyBorder="0" applyProtection="0">
      <alignment horizontal="left" vertical="center" wrapText="1"/>
    </xf>
    <xf numFmtId="0" fontId="35" fillId="0" borderId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2" fillId="53" borderId="0" applyNumberFormat="0" applyBorder="0" applyAlignment="0" applyProtection="0"/>
    <xf numFmtId="0" fontId="34" fillId="54" borderId="0" applyNumberFormat="0" applyBorder="0" applyAlignment="0" applyProtection="0"/>
    <xf numFmtId="0" fontId="32" fillId="55" borderId="0" applyNumberFormat="0" applyBorder="0" applyAlignment="0" applyProtection="0"/>
    <xf numFmtId="0" fontId="34" fillId="56" borderId="0" applyNumberFormat="0" applyBorder="0" applyAlignment="0" applyProtection="0"/>
    <xf numFmtId="0" fontId="32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2" fillId="60" borderId="0" applyNumberFormat="0" applyBorder="0" applyAlignment="0" applyProtection="0"/>
    <xf numFmtId="0" fontId="36" fillId="61" borderId="16" applyNumberFormat="0" applyAlignment="0" applyProtection="0"/>
    <xf numFmtId="0" fontId="25" fillId="27" borderId="13" applyNumberFormat="0" applyAlignment="0" applyProtection="0"/>
    <xf numFmtId="0" fontId="37" fillId="62" borderId="17" applyNumberFormat="0" applyAlignment="0" applyProtection="0"/>
    <xf numFmtId="0" fontId="26" fillId="63" borderId="14" applyNumberFormat="0" applyAlignment="0" applyProtection="0"/>
    <xf numFmtId="0" fontId="38" fillId="62" borderId="16" applyNumberFormat="0" applyAlignment="0" applyProtection="0"/>
    <xf numFmtId="0" fontId="27" fillId="63" borderId="13" applyNumberFormat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8" fillId="0" borderId="0">
      <alignment horizontal="right" vertical="top" wrapText="1"/>
    </xf>
    <xf numFmtId="0" fontId="43" fillId="0" borderId="0"/>
    <xf numFmtId="0" fontId="44" fillId="64" borderId="22" applyNumberFormat="0" applyAlignment="0" applyProtection="0"/>
    <xf numFmtId="0" fontId="28" fillId="65" borderId="15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6" borderId="0" applyNumberFormat="0" applyBorder="0" applyAlignment="0" applyProtection="0"/>
    <xf numFmtId="0" fontId="31" fillId="41" borderId="0" applyNumberFormat="0" applyBorder="0" applyAlignment="0" applyProtection="0"/>
    <xf numFmtId="0" fontId="49" fillId="0" borderId="0"/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1" fillId="0" borderId="0"/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43" fillId="0" borderId="0"/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8" fillId="0" borderId="0" applyNumberFormat="0" applyBorder="0" applyProtection="0">
      <alignment horizontal="left" vertical="center" wrapText="1"/>
    </xf>
    <xf numFmtId="0" fontId="8" fillId="0" borderId="0" applyNumberFormat="0" applyBorder="0" applyProtection="0">
      <alignment horizontal="left" vertical="center" wrapText="1"/>
    </xf>
    <xf numFmtId="0" fontId="24" fillId="0" borderId="0"/>
    <xf numFmtId="0" fontId="52" fillId="0" borderId="0">
      <alignment horizontal="left"/>
    </xf>
    <xf numFmtId="0" fontId="24" fillId="0" borderId="0"/>
    <xf numFmtId="0" fontId="53" fillId="0" borderId="0"/>
    <xf numFmtId="0" fontId="8" fillId="0" borderId="0">
      <alignment horizontal="left" vertical="center" wrapText="1"/>
    </xf>
    <xf numFmtId="0" fontId="54" fillId="67" borderId="0" applyNumberFormat="0" applyBorder="0" applyAlignment="0" applyProtection="0"/>
    <xf numFmtId="0" fontId="30" fillId="28" borderId="0" applyNumberFormat="0" applyBorder="0" applyAlignment="0" applyProtection="0"/>
    <xf numFmtId="0" fontId="55" fillId="0" borderId="0" applyNumberFormat="0" applyFill="0" applyBorder="0" applyAlignment="0" applyProtection="0"/>
    <xf numFmtId="0" fontId="24" fillId="68" borderId="23" applyNumberFormat="0" applyFont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6" fillId="0" borderId="24" applyNumberFormat="0" applyFill="0" applyAlignment="0" applyProtection="0"/>
    <xf numFmtId="0" fontId="57" fillId="0" borderId="0"/>
    <xf numFmtId="0" fontId="58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59" fillId="69" borderId="0" applyNumberFormat="0" applyBorder="0" applyAlignment="0" applyProtection="0"/>
    <xf numFmtId="0" fontId="29" fillId="30" borderId="0" applyNumberFormat="0" applyBorder="0" applyAlignment="0" applyProtection="0"/>
  </cellStyleXfs>
  <cellXfs count="273">
    <xf numFmtId="0" fontId="0" fillId="0" borderId="0" xfId="0">
      <alignment horizontal="left" vertical="center" wrapText="1"/>
    </xf>
    <xf numFmtId="0" fontId="1" fillId="0" borderId="0" xfId="0" applyFont="1" applyFill="1">
      <alignment horizontal="left" vertical="center" wrapText="1"/>
    </xf>
    <xf numFmtId="0" fontId="2" fillId="0" borderId="0" xfId="0" applyFont="1" applyFill="1">
      <alignment horizontal="left" vertical="center" wrapText="1"/>
    </xf>
    <xf numFmtId="0" fontId="3" fillId="0" borderId="0" xfId="0" applyFont="1" applyFill="1">
      <alignment horizontal="left" vertical="center" wrapText="1"/>
    </xf>
    <xf numFmtId="0" fontId="0" fillId="0" borderId="0" xfId="0" applyFill="1">
      <alignment horizontal="left" vertical="center" wrapText="1"/>
    </xf>
    <xf numFmtId="165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textRotation="90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104" applyFont="1" applyFill="1" applyBorder="1" applyAlignment="1">
      <alignment vertical="center" wrapText="1"/>
    </xf>
    <xf numFmtId="165" fontId="7" fillId="0" borderId="3" xfId="105" applyNumberFormat="1" applyFont="1" applyFill="1" applyBorder="1" applyAlignment="1">
      <alignment horizontal="center" vertical="center" wrapText="1"/>
    </xf>
    <xf numFmtId="165" fontId="7" fillId="0" borderId="3" xfId="106" applyNumberFormat="1" applyFont="1" applyFill="1" applyBorder="1" applyAlignment="1">
      <alignment horizontal="center" vertical="center" wrapText="1"/>
    </xf>
    <xf numFmtId="0" fontId="7" fillId="0" borderId="3" xfId="100" applyFont="1" applyFill="1" applyBorder="1" applyAlignment="1">
      <alignment vertical="center" wrapText="1"/>
    </xf>
    <xf numFmtId="0" fontId="2" fillId="0" borderId="0" xfId="0" applyFont="1" applyFill="1" applyBorder="1">
      <alignment horizontal="left" vertical="center" wrapText="1"/>
    </xf>
    <xf numFmtId="0" fontId="3" fillId="0" borderId="0" xfId="0" applyFont="1" applyFill="1" applyBorder="1">
      <alignment horizontal="left" vertical="center" wrapText="1"/>
    </xf>
    <xf numFmtId="168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5" fontId="7" fillId="0" borderId="3" xfId="10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>
      <alignment horizontal="left" vertical="center" wrapText="1"/>
    </xf>
    <xf numFmtId="168" fontId="2" fillId="0" borderId="0" xfId="0" applyNumberFormat="1" applyFont="1" applyFill="1" applyBorder="1">
      <alignment horizontal="left" vertical="center" wrapText="1"/>
    </xf>
    <xf numFmtId="165" fontId="7" fillId="0" borderId="3" xfId="0" applyNumberFormat="1" applyFont="1" applyFill="1" applyBorder="1" applyAlignment="1">
      <alignment horizontal="left" vertical="center" wrapText="1"/>
    </xf>
    <xf numFmtId="0" fontId="7" fillId="0" borderId="3" xfId="110" applyFont="1" applyFill="1" applyBorder="1" applyAlignment="1">
      <alignment horizontal="left" vertical="center" wrapText="1"/>
    </xf>
    <xf numFmtId="165" fontId="7" fillId="0" borderId="3" xfId="113" applyNumberFormat="1" applyFont="1" applyFill="1" applyBorder="1" applyAlignment="1">
      <alignment horizontal="center" vertical="center" wrapText="1"/>
    </xf>
    <xf numFmtId="165" fontId="7" fillId="0" borderId="3" xfId="112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/>
    </xf>
    <xf numFmtId="0" fontId="7" fillId="0" borderId="3" xfId="116" applyFont="1" applyFill="1" applyBorder="1" applyAlignment="1">
      <alignment horizontal="left" vertical="center" wrapText="1"/>
    </xf>
    <xf numFmtId="165" fontId="7" fillId="0" borderId="3" xfId="118" applyNumberFormat="1" applyFont="1" applyFill="1" applyBorder="1" applyAlignment="1">
      <alignment horizontal="center" vertical="center" wrapText="1"/>
    </xf>
    <xf numFmtId="165" fontId="7" fillId="0" borderId="3" xfId="117" applyNumberFormat="1" applyFont="1" applyFill="1" applyBorder="1" applyAlignment="1">
      <alignment horizontal="center" vertical="center" wrapText="1"/>
    </xf>
    <xf numFmtId="0" fontId="7" fillId="0" borderId="3" xfId="114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165" fontId="7" fillId="0" borderId="3" xfId="122" applyNumberFormat="1" applyFont="1" applyFill="1" applyBorder="1" applyAlignment="1">
      <alignment horizontal="center" vertical="center" wrapText="1"/>
    </xf>
    <xf numFmtId="0" fontId="7" fillId="0" borderId="3" xfId="119" applyFont="1" applyFill="1" applyBorder="1" applyAlignment="1">
      <alignment horizontal="left" vertical="center" wrapText="1"/>
    </xf>
    <xf numFmtId="0" fontId="7" fillId="0" borderId="3" xfId="126" applyFont="1" applyFill="1" applyBorder="1" applyAlignment="1">
      <alignment horizontal="center" vertical="center" wrapText="1"/>
    </xf>
    <xf numFmtId="165" fontId="7" fillId="0" borderId="3" xfId="126" applyNumberFormat="1" applyFont="1" applyFill="1" applyBorder="1" applyAlignment="1">
      <alignment horizontal="center" vertical="center" wrapText="1"/>
    </xf>
    <xf numFmtId="165" fontId="7" fillId="0" borderId="3" xfId="126" applyNumberFormat="1" applyFont="1" applyFill="1" applyBorder="1" applyAlignment="1">
      <alignment horizontal="left" vertical="center" wrapText="1"/>
    </xf>
    <xf numFmtId="0" fontId="7" fillId="0" borderId="3" xfId="121" applyFont="1" applyFill="1" applyBorder="1" applyAlignment="1">
      <alignment horizontal="left" vertical="center" wrapText="1"/>
    </xf>
    <xf numFmtId="165" fontId="7" fillId="0" borderId="3" xfId="122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127" applyFont="1" applyFill="1" applyBorder="1" applyAlignment="1">
      <alignment horizontal="center" vertical="center" wrapText="1"/>
    </xf>
    <xf numFmtId="165" fontId="7" fillId="0" borderId="3" xfId="127" applyNumberFormat="1" applyFont="1" applyFill="1" applyBorder="1" applyAlignment="1">
      <alignment horizontal="center" vertical="center" wrapText="1"/>
    </xf>
    <xf numFmtId="0" fontId="7" fillId="0" borderId="3" xfId="122" applyFont="1" applyFill="1" applyBorder="1" applyAlignment="1">
      <alignment horizontal="center" vertical="center" wrapText="1"/>
    </xf>
    <xf numFmtId="0" fontId="7" fillId="0" borderId="3" xfId="122" applyFont="1" applyFill="1" applyBorder="1" applyAlignment="1">
      <alignment vertical="center" wrapText="1"/>
    </xf>
    <xf numFmtId="165" fontId="7" fillId="0" borderId="3" xfId="123" applyNumberFormat="1" applyFont="1" applyFill="1" applyBorder="1" applyAlignment="1">
      <alignment horizontal="center" vertical="center" wrapText="1"/>
    </xf>
    <xf numFmtId="0" fontId="7" fillId="0" borderId="3" xfId="128" applyFont="1" applyFill="1" applyBorder="1" applyAlignment="1">
      <alignment horizontal="center" vertical="center" wrapText="1"/>
    </xf>
    <xf numFmtId="0" fontId="7" fillId="0" borderId="3" xfId="128" applyFont="1" applyFill="1" applyBorder="1" applyAlignment="1">
      <alignment horizontal="left" vertical="center" wrapText="1"/>
    </xf>
    <xf numFmtId="165" fontId="7" fillId="0" borderId="3" xfId="128" applyNumberFormat="1" applyFont="1" applyFill="1" applyBorder="1" applyAlignment="1">
      <alignment horizontal="center" vertical="center" wrapText="1"/>
    </xf>
    <xf numFmtId="165" fontId="7" fillId="0" borderId="3" xfId="128" applyNumberFormat="1" applyFont="1" applyFill="1" applyBorder="1" applyAlignment="1">
      <alignment horizontal="left" vertical="center" wrapText="1"/>
    </xf>
    <xf numFmtId="0" fontId="7" fillId="0" borderId="3" xfId="126" applyFont="1" applyFill="1" applyBorder="1" applyAlignment="1">
      <alignment vertical="center" wrapText="1"/>
    </xf>
    <xf numFmtId="0" fontId="7" fillId="0" borderId="3" xfId="126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165" fontId="3" fillId="0" borderId="4" xfId="0" applyNumberFormat="1" applyFont="1" applyFill="1" applyBorder="1" applyAlignment="1">
      <alignment vertical="center" wrapText="1"/>
    </xf>
    <xf numFmtId="165" fontId="3" fillId="0" borderId="5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165" fontId="7" fillId="0" borderId="3" xfId="101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>
      <alignment horizontal="left" vertical="center" wrapText="1"/>
    </xf>
    <xf numFmtId="168" fontId="3" fillId="0" borderId="0" xfId="0" applyNumberFormat="1" applyFont="1" applyFill="1">
      <alignment horizontal="left" vertical="center" wrapText="1"/>
    </xf>
    <xf numFmtId="165" fontId="7" fillId="0" borderId="3" xfId="115" applyNumberFormat="1" applyFont="1" applyFill="1" applyBorder="1" applyAlignment="1">
      <alignment horizontal="center" vertical="center" wrapText="1"/>
    </xf>
    <xf numFmtId="0" fontId="7" fillId="0" borderId="3" xfId="105" applyFont="1" applyFill="1" applyBorder="1" applyAlignment="1">
      <alignment horizontal="center" vertical="center" wrapText="1"/>
    </xf>
    <xf numFmtId="165" fontId="7" fillId="0" borderId="2" xfId="108" applyNumberFormat="1" applyFont="1" applyFill="1" applyBorder="1" applyAlignment="1">
      <alignment horizontal="center" vertical="center" wrapText="1"/>
    </xf>
    <xf numFmtId="165" fontId="7" fillId="0" borderId="2" xfId="109" applyNumberFormat="1" applyFont="1" applyFill="1" applyBorder="1" applyAlignment="1">
      <alignment horizontal="center" vertical="center" wrapText="1"/>
    </xf>
    <xf numFmtId="0" fontId="7" fillId="0" borderId="3" xfId="120" applyFont="1" applyFill="1" applyBorder="1" applyAlignment="1">
      <alignment horizontal="left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7" fillId="0" borderId="5" xfId="126" applyNumberFormat="1" applyFont="1" applyFill="1" applyBorder="1" applyAlignment="1">
      <alignment horizontal="left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0" fontId="6" fillId="0" borderId="3" xfId="122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127" applyFont="1" applyFill="1" applyBorder="1" applyAlignment="1">
      <alignment horizontal="left" vertical="center" wrapText="1"/>
    </xf>
    <xf numFmtId="0" fontId="7" fillId="0" borderId="3" xfId="122" applyFont="1" applyFill="1" applyBorder="1" applyAlignment="1">
      <alignment horizontal="left" vertical="center" wrapText="1"/>
    </xf>
    <xf numFmtId="0" fontId="7" fillId="0" borderId="4" xfId="126" applyFont="1" applyFill="1" applyBorder="1" applyAlignment="1">
      <alignment horizontal="center" vertical="center" wrapText="1"/>
    </xf>
    <xf numFmtId="168" fontId="2" fillId="0" borderId="0" xfId="0" applyNumberFormat="1" applyFont="1" applyFill="1">
      <alignment horizontal="left" vertical="center" wrapText="1"/>
    </xf>
    <xf numFmtId="165" fontId="7" fillId="0" borderId="3" xfId="107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horizontal="left" vertical="center" wrapText="1"/>
    </xf>
    <xf numFmtId="0" fontId="0" fillId="0" borderId="0" xfId="0" applyFont="1" applyFill="1" applyBorder="1">
      <alignment horizontal="left" vertical="center" wrapText="1"/>
    </xf>
    <xf numFmtId="0" fontId="0" fillId="0" borderId="0" xfId="0" applyNumberFormat="1" applyFill="1">
      <alignment horizontal="left" vertical="center" wrapText="1"/>
    </xf>
    <xf numFmtId="0" fontId="8" fillId="0" borderId="0" xfId="0" applyNumberFormat="1" applyFont="1" applyFill="1">
      <alignment horizontal="left" vertical="center" wrapText="1"/>
    </xf>
    <xf numFmtId="165" fontId="1" fillId="0" borderId="0" xfId="0" applyNumberFormat="1" applyFont="1" applyFill="1" applyBorder="1" applyAlignment="1">
      <alignment vertical="center" wrapText="1"/>
    </xf>
    <xf numFmtId="165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 shrinkToFi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7" fontId="1" fillId="0" borderId="9" xfId="0" applyNumberFormat="1" applyFont="1" applyFill="1" applyBorder="1" applyAlignment="1">
      <alignment horizontal="center" vertical="center" wrapText="1"/>
    </xf>
    <xf numFmtId="165" fontId="12" fillId="0" borderId="9" xfId="0" applyNumberFormat="1" applyFont="1" applyFill="1" applyBorder="1" applyAlignment="1">
      <alignment horizontal="center" vertical="center" wrapText="1"/>
    </xf>
    <xf numFmtId="167" fontId="12" fillId="0" borderId="9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>
      <alignment horizontal="left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7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>
      <alignment horizontal="left" vertical="center" wrapText="1"/>
    </xf>
    <xf numFmtId="165" fontId="9" fillId="0" borderId="0" xfId="0" applyNumberFormat="1" applyFont="1" applyFill="1" applyBorder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ill="1" applyBorder="1">
      <alignment horizontal="left" vertical="center" wrapText="1"/>
    </xf>
    <xf numFmtId="165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5" fontId="5" fillId="0" borderId="0" xfId="125" applyNumberFormat="1" applyFont="1" applyFill="1" applyBorder="1" applyAlignment="1">
      <alignment horizontal="center" vertical="center"/>
    </xf>
    <xf numFmtId="169" fontId="9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165" fontId="13" fillId="0" borderId="0" xfId="0" applyNumberFormat="1" applyFont="1" applyFill="1" applyAlignment="1">
      <alignment vertical="center" wrapText="1"/>
    </xf>
    <xf numFmtId="165" fontId="14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wrapText="1" shrinkToFit="1"/>
    </xf>
    <xf numFmtId="165" fontId="8" fillId="0" borderId="0" xfId="0" applyNumberFormat="1" applyFont="1" applyFill="1" applyAlignment="1">
      <alignment horizontal="center" wrapText="1" shrinkToFit="1"/>
    </xf>
    <xf numFmtId="0" fontId="8" fillId="0" borderId="0" xfId="0" applyFont="1" applyFill="1" applyAlignment="1">
      <alignment horizontal="center" vertical="center" wrapText="1" shrinkToFit="1"/>
    </xf>
    <xf numFmtId="165" fontId="3" fillId="0" borderId="3" xfId="0" applyNumberFormat="1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center" vertical="center"/>
    </xf>
    <xf numFmtId="165" fontId="16" fillId="0" borderId="3" xfId="0" applyNumberFormat="1" applyFont="1" applyFill="1" applyBorder="1" applyAlignment="1">
      <alignment horizontal="center" vertical="center"/>
    </xf>
    <xf numFmtId="165" fontId="17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100" applyNumberFormat="1" applyFont="1" applyFill="1" applyBorder="1" applyAlignment="1">
      <alignment vertical="center" wrapText="1"/>
    </xf>
    <xf numFmtId="165" fontId="16" fillId="0" borderId="3" xfId="101" applyNumberFormat="1" applyFont="1" applyFill="1" applyBorder="1" applyAlignment="1">
      <alignment horizontal="center" vertical="center" wrapText="1"/>
    </xf>
    <xf numFmtId="1" fontId="16" fillId="0" borderId="3" xfId="101" applyNumberFormat="1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/>
    </xf>
    <xf numFmtId="165" fontId="16" fillId="0" borderId="3" xfId="102" applyNumberFormat="1" applyFont="1" applyFill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1" fontId="16" fillId="0" borderId="3" xfId="106" applyNumberFormat="1" applyFont="1" applyFill="1" applyBorder="1" applyAlignment="1">
      <alignment horizontal="center" vertical="center" wrapText="1"/>
    </xf>
    <xf numFmtId="165" fontId="15" fillId="0" borderId="3" xfId="102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wrapText="1" shrinkToFit="1"/>
    </xf>
    <xf numFmtId="167" fontId="17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6" fillId="0" borderId="3" xfId="101" applyNumberFormat="1" applyFont="1" applyFill="1" applyBorder="1" applyAlignment="1">
      <alignment horizontal="center" vertical="center"/>
    </xf>
    <xf numFmtId="1" fontId="15" fillId="0" borderId="3" xfId="102" applyNumberFormat="1" applyFont="1" applyFill="1" applyBorder="1" applyAlignment="1">
      <alignment horizontal="center" vertical="center" wrapText="1"/>
    </xf>
    <xf numFmtId="165" fontId="19" fillId="2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Fill="1" applyBorder="1" applyAlignment="1">
      <alignment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5" fontId="1" fillId="0" borderId="0" xfId="0" applyNumberFormat="1" applyFont="1" applyFill="1">
      <alignment horizontal="left" vertical="center" wrapText="1"/>
    </xf>
    <xf numFmtId="49" fontId="8" fillId="0" borderId="0" xfId="0" applyNumberFormat="1" applyFont="1" applyFill="1" applyAlignment="1">
      <alignment horizontal="center" wrapText="1" shrinkToFi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7" fillId="0" borderId="3" xfId="100" applyNumberFormat="1" applyFont="1" applyFill="1" applyBorder="1" applyAlignment="1">
      <alignment vertical="center" wrapText="1"/>
    </xf>
    <xf numFmtId="49" fontId="7" fillId="0" borderId="3" xfId="105" applyNumberFormat="1" applyFont="1" applyBorder="1" applyAlignment="1">
      <alignment horizontal="center" vertical="center" wrapText="1"/>
    </xf>
    <xf numFmtId="1" fontId="7" fillId="0" borderId="3" xfId="101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/>
    </xf>
    <xf numFmtId="167" fontId="7" fillId="0" borderId="3" xfId="102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textRotation="90" wrapText="1"/>
    </xf>
    <xf numFmtId="1" fontId="1" fillId="0" borderId="3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165" fontId="6" fillId="0" borderId="3" xfId="107" applyNumberFormat="1" applyFont="1" applyBorder="1" applyAlignment="1">
      <alignment horizontal="center" vertical="center" wrapText="1"/>
    </xf>
    <xf numFmtId="167" fontId="6" fillId="0" borderId="3" xfId="0" applyNumberFormat="1" applyFont="1" applyFill="1" applyBorder="1" applyAlignment="1">
      <alignment horizontal="center" vertical="center"/>
    </xf>
    <xf numFmtId="167" fontId="6" fillId="0" borderId="3" xfId="102" applyNumberFormat="1" applyFont="1" applyFill="1" applyBorder="1" applyAlignment="1">
      <alignment horizontal="center" vertical="center" wrapText="1"/>
    </xf>
    <xf numFmtId="167" fontId="6" fillId="0" borderId="3" xfId="107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4" fontId="7" fillId="0" borderId="3" xfId="102" applyNumberFormat="1" applyFont="1" applyFill="1" applyBorder="1" applyAlignment="1">
      <alignment horizontal="center" vertical="center" wrapText="1"/>
    </xf>
    <xf numFmtId="4" fontId="6" fillId="0" borderId="3" xfId="107" applyNumberFormat="1" applyFont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5" fillId="0" borderId="3" xfId="102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 wrapText="1"/>
    </xf>
    <xf numFmtId="4" fontId="16" fillId="0" borderId="3" xfId="102" applyNumberFormat="1" applyFont="1" applyFill="1" applyBorder="1" applyAlignment="1">
      <alignment horizontal="center" vertical="center" wrapText="1"/>
    </xf>
    <xf numFmtId="49" fontId="60" fillId="0" borderId="3" xfId="100" applyNumberFormat="1" applyFont="1" applyFill="1" applyBorder="1" applyAlignment="1">
      <alignment vertical="center" wrapText="1"/>
    </xf>
    <xf numFmtId="49" fontId="60" fillId="0" borderId="3" xfId="101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6" fillId="0" borderId="3" xfId="122" applyFont="1" applyFill="1" applyBorder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126" applyFont="1" applyFill="1" applyBorder="1" applyAlignment="1">
      <alignment horizontal="center" vertical="center" wrapText="1"/>
    </xf>
    <xf numFmtId="0" fontId="6" fillId="0" borderId="5" xfId="126" applyFont="1" applyFill="1" applyBorder="1" applyAlignment="1">
      <alignment horizontal="center" vertical="center" wrapText="1"/>
    </xf>
    <xf numFmtId="0" fontId="6" fillId="0" borderId="9" xfId="126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textRotation="90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6" fillId="0" borderId="3" xfId="122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>
      <alignment horizontal="left" vertical="center" wrapText="1"/>
    </xf>
    <xf numFmtId="0" fontId="7" fillId="0" borderId="3" xfId="124" applyFont="1" applyFill="1" applyBorder="1" applyAlignment="1">
      <alignment horizontal="center" vertical="center" textRotation="90" wrapText="1"/>
    </xf>
    <xf numFmtId="0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0" fontId="15" fillId="0" borderId="3" xfId="122" applyFont="1" applyFill="1" applyBorder="1" applyAlignment="1">
      <alignment horizontal="center" vertical="center" wrapText="1"/>
    </xf>
    <xf numFmtId="0" fontId="15" fillId="0" borderId="3" xfId="122" applyFont="1" applyFill="1" applyBorder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center" vertical="center" textRotation="90" wrapText="1"/>
    </xf>
    <xf numFmtId="165" fontId="1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wrapText="1" shrinkToFit="1"/>
    </xf>
    <xf numFmtId="0" fontId="10" fillId="0" borderId="0" xfId="0" applyFont="1" applyFill="1" applyAlignment="1">
      <alignment wrapText="1" shrinkToFi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>
      <alignment horizontal="left" vertical="center" wrapText="1"/>
    </xf>
    <xf numFmtId="0" fontId="1" fillId="0" borderId="2" xfId="0" applyFont="1" applyFill="1" applyBorder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166" fontId="1" fillId="0" borderId="7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122" applyFont="1" applyFill="1" applyBorder="1" applyAlignment="1">
      <alignment horizontal="left" vertical="center" wrapText="1"/>
    </xf>
    <xf numFmtId="166" fontId="3" fillId="0" borderId="3" xfId="0" applyNumberFormat="1" applyFont="1" applyFill="1" applyBorder="1" applyAlignment="1">
      <alignment horizontal="center" vertical="center" textRotation="90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6" fillId="0" borderId="4" xfId="122" applyFont="1" applyFill="1" applyBorder="1" applyAlignment="1">
      <alignment horizontal="left" vertical="center" wrapText="1"/>
    </xf>
    <xf numFmtId="0" fontId="6" fillId="0" borderId="9" xfId="122" applyFont="1" applyFill="1" applyBorder="1" applyAlignment="1">
      <alignment horizontal="left" vertical="center" wrapText="1"/>
    </xf>
    <xf numFmtId="0" fontId="6" fillId="0" borderId="3" xfId="127" applyFont="1" applyFill="1" applyBorder="1" applyAlignment="1">
      <alignment horizontal="left" vertical="center" wrapText="1"/>
    </xf>
    <xf numFmtId="0" fontId="6" fillId="0" borderId="4" xfId="127" applyFont="1" applyFill="1" applyBorder="1" applyAlignment="1">
      <alignment horizontal="center" vertical="center" wrapText="1"/>
    </xf>
    <xf numFmtId="0" fontId="6" fillId="0" borderId="5" xfId="127" applyFont="1" applyFill="1" applyBorder="1" applyAlignment="1">
      <alignment horizontal="center" vertical="center" wrapText="1"/>
    </xf>
    <xf numFmtId="0" fontId="6" fillId="0" borderId="4" xfId="127" applyFont="1" applyFill="1" applyBorder="1" applyAlignment="1">
      <alignment horizontal="left" vertical="center" wrapText="1"/>
    </xf>
    <xf numFmtId="0" fontId="6" fillId="0" borderId="9" xfId="127" applyFont="1" applyFill="1" applyBorder="1" applyAlignment="1">
      <alignment horizontal="left" vertical="center" wrapText="1"/>
    </xf>
    <xf numFmtId="0" fontId="6" fillId="0" borderId="4" xfId="122" applyFont="1" applyFill="1" applyBorder="1" applyAlignment="1">
      <alignment horizontal="center" vertical="center" wrapText="1"/>
    </xf>
    <xf numFmtId="0" fontId="6" fillId="0" borderId="5" xfId="12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3" xfId="126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3" xfId="128" applyFont="1" applyFill="1" applyBorder="1" applyAlignment="1">
      <alignment horizontal="left" vertical="center" wrapText="1"/>
    </xf>
    <xf numFmtId="0" fontId="6" fillId="0" borderId="9" xfId="122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41">
    <cellStyle name="20% — акцент1" xfId="1"/>
    <cellStyle name="20% - Акцент1 10" xfId="2"/>
    <cellStyle name="20% - Акцент1 2" xfId="3"/>
    <cellStyle name="20% — акцент1 2" xfId="4"/>
    <cellStyle name="20% - Акцент1 2_Приложение 1_1" xfId="5"/>
    <cellStyle name="20% — акцент2" xfId="6"/>
    <cellStyle name="20% - Акцент2 10" xfId="7"/>
    <cellStyle name="20% - Акцент2 2" xfId="8"/>
    <cellStyle name="20% — акцент2 2" xfId="9"/>
    <cellStyle name="20% - Акцент2 2_Приложение 1_1" xfId="10"/>
    <cellStyle name="20% — акцент3" xfId="11"/>
    <cellStyle name="20% - Акцент3 10" xfId="12"/>
    <cellStyle name="20% - Акцент3 2" xfId="13"/>
    <cellStyle name="20% — акцент3 2" xfId="14"/>
    <cellStyle name="20% - Акцент3 2_Приложение 1_1" xfId="15"/>
    <cellStyle name="20% — акцент4" xfId="16"/>
    <cellStyle name="20% - Акцент4 10" xfId="17"/>
    <cellStyle name="20% — акцент4 2" xfId="18"/>
    <cellStyle name="20% — акцент5" xfId="19"/>
    <cellStyle name="20% - Акцент5 10" xfId="20"/>
    <cellStyle name="20% - Акцент5 2" xfId="21"/>
    <cellStyle name="20% — акцент5 2_Приложение 1" xfId="22"/>
    <cellStyle name="20% — акцент6" xfId="23"/>
    <cellStyle name="20% - Акцент6 10" xfId="24"/>
    <cellStyle name="40% — акцент1" xfId="25"/>
    <cellStyle name="40% - Акцент1 10" xfId="26"/>
    <cellStyle name="40% - Акцент1 2" xfId="27"/>
    <cellStyle name="40% — акцент1 2" xfId="28"/>
    <cellStyle name="40% - Акцент1 2_Приложение 1_1" xfId="29"/>
    <cellStyle name="40% — акцент2" xfId="30"/>
    <cellStyle name="40% - Акцент2 10" xfId="31"/>
    <cellStyle name="40% - Акцент2 2" xfId="32"/>
    <cellStyle name="40% — акцент2 2_Приложение 1" xfId="33"/>
    <cellStyle name="40% — акцент3" xfId="34"/>
    <cellStyle name="40% - Акцент3 10" xfId="35"/>
    <cellStyle name="40% - Акцент3 2" xfId="36"/>
    <cellStyle name="40% — акцент3 2" xfId="37"/>
    <cellStyle name="40% - Акцент3 2_Приложение 1_1" xfId="38"/>
    <cellStyle name="40% - Акцент4 10" xfId="39"/>
    <cellStyle name="40% - Акцент5 10" xfId="40"/>
    <cellStyle name="40% — акцент6" xfId="41"/>
    <cellStyle name="40% - Акцент6 10" xfId="42"/>
    <cellStyle name="40% — акцент6 2" xfId="43"/>
    <cellStyle name="60% — акцент1" xfId="44"/>
    <cellStyle name="60% - Акцент1 10" xfId="45"/>
    <cellStyle name="60% - Акцент1 2" xfId="46"/>
    <cellStyle name="60% — акцент1 2" xfId="47"/>
    <cellStyle name="60% - Акцент1 2_Приложение 1_1" xfId="48"/>
    <cellStyle name="60% — акцент2" xfId="49"/>
    <cellStyle name="60% - Акцент2 10" xfId="50"/>
    <cellStyle name="60% - Акцент2 2" xfId="51"/>
    <cellStyle name="60% — акцент2 2_Приложение 1" xfId="52"/>
    <cellStyle name="60% — акцент3" xfId="53"/>
    <cellStyle name="60% - Акцент3 10" xfId="54"/>
    <cellStyle name="60% - Акцент3 2" xfId="55"/>
    <cellStyle name="60% — акцент3 2" xfId="56"/>
    <cellStyle name="60% - Акцент3 2_Приложение 1_1" xfId="57"/>
    <cellStyle name="60% - Акцент4 10" xfId="58"/>
    <cellStyle name="60% - Акцент4 2" xfId="59"/>
    <cellStyle name="60% — акцент4 2" xfId="60"/>
    <cellStyle name="60% - Акцент4 2_Приложение 1_1" xfId="61"/>
    <cellStyle name="60% - Акцент5 10" xfId="62"/>
    <cellStyle name="60% — акцент6" xfId="63"/>
    <cellStyle name="60% - Акцент6 10" xfId="64"/>
    <cellStyle name="60% - Акцент6 2" xfId="65"/>
    <cellStyle name="60% — акцент6 2" xfId="66"/>
    <cellStyle name="60% - Акцент6 2_Приложение 1_1" xfId="67"/>
    <cellStyle name="TableStyleLight1" xfId="68"/>
    <cellStyle name="Акцент1 10" xfId="69"/>
    <cellStyle name="Акцент2 10" xfId="70"/>
    <cellStyle name="Акцент2 2" xfId="71"/>
    <cellStyle name="Акцент3 10" xfId="72"/>
    <cellStyle name="Акцент3 2" xfId="73"/>
    <cellStyle name="Акцент4 10" xfId="74"/>
    <cellStyle name="Акцент4 2" xfId="75"/>
    <cellStyle name="Акцент5 10" xfId="76"/>
    <cellStyle name="Акцент6 10" xfId="77"/>
    <cellStyle name="Акцент6 2" xfId="78"/>
    <cellStyle name="Ввод  10" xfId="79"/>
    <cellStyle name="Ввод  2" xfId="80"/>
    <cellStyle name="Вывод 10" xfId="81"/>
    <cellStyle name="Вывод 2" xfId="82"/>
    <cellStyle name="Вычисление 10" xfId="83"/>
    <cellStyle name="Вычисление 2" xfId="84"/>
    <cellStyle name="Заголовок 1 10" xfId="85"/>
    <cellStyle name="Заголовок 2 10" xfId="86"/>
    <cellStyle name="Заголовок 3 10" xfId="87"/>
    <cellStyle name="Заголовок 4 10" xfId="88"/>
    <cellStyle name="Итог 10" xfId="89"/>
    <cellStyle name="Итоги" xfId="90"/>
    <cellStyle name="ИтогоБИМ" xfId="91"/>
    <cellStyle name="Контрольная ячейка 10" xfId="92"/>
    <cellStyle name="Контрольная ячейка 2" xfId="93"/>
    <cellStyle name="Название 10" xfId="94"/>
    <cellStyle name="Название 2" xfId="95"/>
    <cellStyle name="Название 45" xfId="96"/>
    <cellStyle name="Нейтральный 10" xfId="97"/>
    <cellStyle name="Нейтральный 2" xfId="98"/>
    <cellStyle name="Обычный" xfId="0" builtinId="0"/>
    <cellStyle name="Обычный 12" xfId="99"/>
    <cellStyle name="Обычный 13" xfId="100"/>
    <cellStyle name="Обычный 17" xfId="101"/>
    <cellStyle name="Обычный 18" xfId="102"/>
    <cellStyle name="Обычный 2 2_17.2" xfId="103"/>
    <cellStyle name="Обычный 21" xfId="104"/>
    <cellStyle name="Обычный 22" xfId="105"/>
    <cellStyle name="Обычный 23" xfId="106"/>
    <cellStyle name="Обычный 24" xfId="107"/>
    <cellStyle name="Обычный 26" xfId="108"/>
    <cellStyle name="Обычный 27" xfId="109"/>
    <cellStyle name="Обычный 29" xfId="110"/>
    <cellStyle name="Обычный 3_17.2" xfId="111"/>
    <cellStyle name="Обычный 31" xfId="112"/>
    <cellStyle name="Обычный 32" xfId="113"/>
    <cellStyle name="Обычный 33" xfId="114"/>
    <cellStyle name="Обычный 36" xfId="115"/>
    <cellStyle name="Обычный 37" xfId="116"/>
    <cellStyle name="Обычный 38" xfId="117"/>
    <cellStyle name="Обычный 40" xfId="118"/>
    <cellStyle name="Обычный 41" xfId="119"/>
    <cellStyle name="Обычный 46" xfId="120"/>
    <cellStyle name="Обычный 55" xfId="121"/>
    <cellStyle name="Обычный 8_Приложение 1 2" xfId="122"/>
    <cellStyle name="Обычный 8_Приложение 1_Приложение 1" xfId="123"/>
    <cellStyle name="Обычный_17.2 виды ремонта" xfId="124"/>
    <cellStyle name="Обычный_Лист2" xfId="125"/>
    <cellStyle name="Обычный_Приложение 1" xfId="126"/>
    <cellStyle name="Обычный_Приложение 1_1" xfId="127"/>
    <cellStyle name="Обычный_Приложение 1_2" xfId="128"/>
    <cellStyle name="Плохой 10" xfId="129"/>
    <cellStyle name="Плохой 2" xfId="130"/>
    <cellStyle name="Пояснение 10" xfId="131"/>
    <cellStyle name="Примечание 10" xfId="132"/>
    <cellStyle name="Процентный 2" xfId="133"/>
    <cellStyle name="Процентный 3" xfId="134"/>
    <cellStyle name="Связанная ячейка 10" xfId="135"/>
    <cellStyle name="Стиль 1" xfId="136"/>
    <cellStyle name="Текст предупреждения 10" xfId="137"/>
    <cellStyle name="Финансовый 2" xfId="138"/>
    <cellStyle name="Хороший 10" xfId="139"/>
    <cellStyle name="Хороший 2" xfId="140"/>
  </cellStyles>
  <dxfs count="0"/>
  <tableStyles count="1" defaultTableStyle="TableStyleMedium2" defaultPivotStyle="PivotStyleLight16">
    <tableStyle name="Стиль таблицы 1" pivot="0" count="0"/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C46"/>
  <sheetViews>
    <sheetView tabSelected="1" view="pageBreakPreview" zoomScale="115" zoomScaleNormal="115" workbookViewId="0">
      <selection activeCell="B1" sqref="B1"/>
    </sheetView>
  </sheetViews>
  <sheetFormatPr defaultColWidth="9.33203125" defaultRowHeight="12.75"/>
  <cols>
    <col min="1" max="1" width="4" style="4" customWidth="1"/>
    <col min="2" max="2" width="39.5" style="4" customWidth="1"/>
    <col min="3" max="3" width="6.33203125" style="4" customWidth="1"/>
    <col min="4" max="4" width="7.1640625" style="4" customWidth="1"/>
    <col min="5" max="5" width="6.1640625" style="4" customWidth="1"/>
    <col min="6" max="6" width="10.6640625" style="4" customWidth="1"/>
    <col min="7" max="8" width="4.33203125" style="4" customWidth="1"/>
    <col min="9" max="10" width="9.6640625" style="4" customWidth="1"/>
    <col min="11" max="11" width="7.33203125" style="4" customWidth="1"/>
    <col min="12" max="12" width="14.5" style="4" customWidth="1"/>
    <col min="13" max="15" width="9.5" style="4" customWidth="1"/>
    <col min="16" max="16" width="12" style="4" customWidth="1"/>
    <col min="17" max="17" width="11" style="4" customWidth="1"/>
    <col min="18" max="19" width="9.5" style="4" customWidth="1"/>
    <col min="20" max="81" width="9.33203125" style="107"/>
    <col min="82" max="16384" width="9.33203125" style="4"/>
  </cols>
  <sheetData>
    <row r="1" spans="1:81" s="1" customFormat="1" ht="63.75" customHeight="1">
      <c r="B1" s="108"/>
      <c r="C1" s="144"/>
      <c r="D1" s="145"/>
      <c r="E1" s="109"/>
      <c r="F1" s="109"/>
      <c r="G1" s="109"/>
      <c r="H1" s="109"/>
      <c r="I1" s="133"/>
      <c r="J1" s="133"/>
      <c r="K1" s="87"/>
      <c r="L1" s="87"/>
      <c r="M1" s="87"/>
      <c r="N1" s="87"/>
      <c r="O1" s="87"/>
      <c r="P1" s="201" t="s">
        <v>811</v>
      </c>
      <c r="Q1" s="201"/>
      <c r="R1" s="201"/>
      <c r="S1" s="201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</row>
    <row r="2" spans="1:81" ht="30.75" customHeight="1">
      <c r="A2" s="1"/>
      <c r="B2" s="146"/>
      <c r="C2" s="109"/>
      <c r="D2" s="109"/>
      <c r="E2" s="109"/>
      <c r="F2" s="109"/>
      <c r="G2" s="109"/>
      <c r="H2" s="201" t="s">
        <v>0</v>
      </c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81" s="1" customFormat="1" ht="12.75" customHeight="1">
      <c r="A3" s="202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</row>
    <row r="4" spans="1:81" s="1" customFormat="1" ht="6" customHeight="1">
      <c r="A4" s="116"/>
      <c r="B4" s="117"/>
      <c r="C4" s="147"/>
      <c r="D4" s="116"/>
      <c r="E4" s="116"/>
      <c r="F4" s="116"/>
      <c r="G4" s="116"/>
      <c r="H4" s="116"/>
      <c r="I4" s="117"/>
      <c r="J4" s="117"/>
      <c r="K4" s="116"/>
      <c r="L4" s="116"/>
      <c r="M4" s="116"/>
      <c r="N4" s="116"/>
      <c r="O4" s="116"/>
      <c r="P4" s="116"/>
      <c r="Q4" s="116"/>
      <c r="R4" s="116"/>
      <c r="S4" s="116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</row>
    <row r="5" spans="1:81" s="1" customFormat="1" ht="15.75" customHeight="1">
      <c r="A5" s="182" t="s">
        <v>2</v>
      </c>
      <c r="B5" s="183" t="s">
        <v>3</v>
      </c>
      <c r="C5" s="184" t="s">
        <v>4</v>
      </c>
      <c r="D5" s="185" t="s">
        <v>5</v>
      </c>
      <c r="E5" s="185" t="s">
        <v>6</v>
      </c>
      <c r="F5" s="185" t="s">
        <v>7</v>
      </c>
      <c r="G5" s="185" t="s">
        <v>8</v>
      </c>
      <c r="H5" s="185" t="s">
        <v>9</v>
      </c>
      <c r="I5" s="194" t="s">
        <v>10</v>
      </c>
      <c r="J5" s="194" t="s">
        <v>11</v>
      </c>
      <c r="K5" s="205" t="s">
        <v>12</v>
      </c>
      <c r="L5" s="204" t="s">
        <v>13</v>
      </c>
      <c r="M5" s="204"/>
      <c r="N5" s="204"/>
      <c r="O5" s="204"/>
      <c r="P5" s="204"/>
      <c r="Q5" s="204"/>
      <c r="R5" s="204"/>
      <c r="S5" s="184" t="s">
        <v>14</v>
      </c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</row>
    <row r="6" spans="1:81" s="1" customFormat="1" ht="18.75" customHeight="1">
      <c r="A6" s="182"/>
      <c r="B6" s="183"/>
      <c r="C6" s="184"/>
      <c r="D6" s="185"/>
      <c r="E6" s="185"/>
      <c r="F6" s="185"/>
      <c r="G6" s="185"/>
      <c r="H6" s="185"/>
      <c r="I6" s="194"/>
      <c r="J6" s="194"/>
      <c r="K6" s="205"/>
      <c r="L6" s="194" t="s">
        <v>15</v>
      </c>
      <c r="M6" s="204" t="s">
        <v>16</v>
      </c>
      <c r="N6" s="204"/>
      <c r="O6" s="204"/>
      <c r="P6" s="204"/>
      <c r="Q6" s="204"/>
      <c r="R6" s="204"/>
      <c r="S6" s="184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</row>
    <row r="7" spans="1:81" s="1" customFormat="1" ht="96.75" customHeight="1">
      <c r="A7" s="182"/>
      <c r="B7" s="183"/>
      <c r="C7" s="184"/>
      <c r="D7" s="185"/>
      <c r="E7" s="185"/>
      <c r="F7" s="185"/>
      <c r="G7" s="185"/>
      <c r="H7" s="185"/>
      <c r="I7" s="194"/>
      <c r="J7" s="194"/>
      <c r="K7" s="205"/>
      <c r="L7" s="194"/>
      <c r="M7" s="194" t="s">
        <v>17</v>
      </c>
      <c r="N7" s="194" t="s">
        <v>18</v>
      </c>
      <c r="O7" s="194" t="s">
        <v>19</v>
      </c>
      <c r="P7" s="194" t="s">
        <v>20</v>
      </c>
      <c r="Q7" s="194"/>
      <c r="R7" s="194" t="s">
        <v>21</v>
      </c>
      <c r="S7" s="184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</row>
    <row r="8" spans="1:81" s="1" customFormat="1" ht="102.75" customHeight="1">
      <c r="A8" s="182"/>
      <c r="B8" s="183"/>
      <c r="C8" s="184"/>
      <c r="D8" s="185"/>
      <c r="E8" s="185"/>
      <c r="F8" s="185"/>
      <c r="G8" s="185"/>
      <c r="H8" s="185"/>
      <c r="I8" s="194"/>
      <c r="J8" s="194"/>
      <c r="K8" s="205"/>
      <c r="L8" s="194"/>
      <c r="M8" s="194"/>
      <c r="N8" s="194"/>
      <c r="O8" s="194"/>
      <c r="P8" s="159" t="s">
        <v>22</v>
      </c>
      <c r="Q8" s="159" t="s">
        <v>23</v>
      </c>
      <c r="R8" s="194"/>
      <c r="S8" s="184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</row>
    <row r="9" spans="1:81" s="1" customFormat="1" ht="15" customHeight="1">
      <c r="A9" s="182"/>
      <c r="B9" s="183"/>
      <c r="C9" s="184"/>
      <c r="D9" s="185"/>
      <c r="E9" s="185"/>
      <c r="F9" s="185"/>
      <c r="G9" s="185"/>
      <c r="H9" s="185"/>
      <c r="I9" s="102" t="s">
        <v>24</v>
      </c>
      <c r="J9" s="102" t="s">
        <v>24</v>
      </c>
      <c r="K9" s="91" t="s">
        <v>25</v>
      </c>
      <c r="L9" s="102" t="s">
        <v>26</v>
      </c>
      <c r="M9" s="102" t="s">
        <v>26</v>
      </c>
      <c r="N9" s="102" t="s">
        <v>26</v>
      </c>
      <c r="O9" s="102" t="s">
        <v>26</v>
      </c>
      <c r="P9" s="102" t="s">
        <v>26</v>
      </c>
      <c r="Q9" s="102" t="s">
        <v>26</v>
      </c>
      <c r="R9" s="102" t="s">
        <v>26</v>
      </c>
      <c r="S9" s="184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</row>
    <row r="10" spans="1:81" s="1" customFormat="1" ht="9" customHeight="1">
      <c r="A10" s="91">
        <v>1</v>
      </c>
      <c r="B10" s="91">
        <v>2</v>
      </c>
      <c r="C10" s="148">
        <v>3</v>
      </c>
      <c r="D10" s="91">
        <v>4</v>
      </c>
      <c r="E10" s="91">
        <v>5</v>
      </c>
      <c r="F10" s="91">
        <v>6</v>
      </c>
      <c r="G10" s="91">
        <v>7</v>
      </c>
      <c r="H10" s="91">
        <v>8</v>
      </c>
      <c r="I10" s="160">
        <v>9</v>
      </c>
      <c r="J10" s="160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</row>
    <row r="11" spans="1:81" s="1" customFormat="1" ht="20.25" customHeight="1">
      <c r="A11" s="195" t="s">
        <v>27</v>
      </c>
      <c r="B11" s="196"/>
      <c r="C11" s="149" t="s">
        <v>28</v>
      </c>
      <c r="D11" s="99" t="s">
        <v>28</v>
      </c>
      <c r="E11" s="99" t="s">
        <v>28</v>
      </c>
      <c r="F11" s="99" t="s">
        <v>28</v>
      </c>
      <c r="G11" s="99" t="s">
        <v>28</v>
      </c>
      <c r="H11" s="99" t="s">
        <v>28</v>
      </c>
      <c r="I11" s="97">
        <f>I18+I22+I46</f>
        <v>43002.239999999998</v>
      </c>
      <c r="J11" s="97">
        <f>J18+J22+J46</f>
        <v>29847.22</v>
      </c>
      <c r="K11" s="98">
        <f>K18+K22+K46</f>
        <v>988</v>
      </c>
      <c r="L11" s="170">
        <f>L18+L22+L46</f>
        <v>257234334.49000001</v>
      </c>
      <c r="M11" s="161">
        <v>0</v>
      </c>
      <c r="N11" s="161">
        <v>0</v>
      </c>
      <c r="O11" s="161">
        <v>0</v>
      </c>
      <c r="P11" s="170">
        <f>P18+P22+P46</f>
        <v>257234334.49000001</v>
      </c>
      <c r="Q11" s="161">
        <v>0</v>
      </c>
      <c r="R11" s="161">
        <v>0</v>
      </c>
      <c r="S11" s="161" t="s">
        <v>28</v>
      </c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</row>
    <row r="12" spans="1:81" s="1" customFormat="1" ht="9" customHeight="1">
      <c r="A12" s="197" t="s">
        <v>29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9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</row>
    <row r="13" spans="1:81" s="3" customFormat="1" ht="12.75" customHeight="1">
      <c r="A13" s="200" t="s">
        <v>30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</row>
    <row r="14" spans="1:81" s="3" customFormat="1" ht="12.75" customHeight="1">
      <c r="A14" s="13">
        <v>1</v>
      </c>
      <c r="B14" s="150" t="s">
        <v>31</v>
      </c>
      <c r="C14" s="151" t="s">
        <v>32</v>
      </c>
      <c r="D14" s="152" t="s">
        <v>33</v>
      </c>
      <c r="E14" s="153">
        <v>1987</v>
      </c>
      <c r="F14" s="64" t="s">
        <v>34</v>
      </c>
      <c r="G14" s="154">
        <v>2</v>
      </c>
      <c r="H14" s="155">
        <v>2</v>
      </c>
      <c r="I14" s="22">
        <v>662</v>
      </c>
      <c r="J14" s="22">
        <v>603.9</v>
      </c>
      <c r="K14" s="154">
        <v>31</v>
      </c>
      <c r="L14" s="168">
        <v>8433017.0700000003</v>
      </c>
      <c r="M14" s="22">
        <v>0</v>
      </c>
      <c r="N14" s="22">
        <v>0</v>
      </c>
      <c r="O14" s="22">
        <v>0</v>
      </c>
      <c r="P14" s="168">
        <v>8433017.0700000003</v>
      </c>
      <c r="Q14" s="12">
        <v>0</v>
      </c>
      <c r="R14" s="12">
        <v>0</v>
      </c>
      <c r="S14" s="166" t="s">
        <v>35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</row>
    <row r="15" spans="1:81" s="3" customFormat="1" ht="12.75" customHeight="1">
      <c r="A15" s="13">
        <v>2</v>
      </c>
      <c r="B15" s="150" t="s">
        <v>36</v>
      </c>
      <c r="C15" s="151" t="s">
        <v>32</v>
      </c>
      <c r="D15" s="152" t="s">
        <v>33</v>
      </c>
      <c r="E15" s="153">
        <v>1987</v>
      </c>
      <c r="F15" s="64" t="s">
        <v>34</v>
      </c>
      <c r="G15" s="154">
        <v>2</v>
      </c>
      <c r="H15" s="155">
        <v>2</v>
      </c>
      <c r="I15" s="22">
        <v>1076.2</v>
      </c>
      <c r="J15" s="22">
        <v>599.70000000000005</v>
      </c>
      <c r="K15" s="154">
        <v>32</v>
      </c>
      <c r="L15" s="168">
        <v>6823077.4500000002</v>
      </c>
      <c r="M15" s="22">
        <v>0</v>
      </c>
      <c r="N15" s="22">
        <v>0</v>
      </c>
      <c r="O15" s="22">
        <v>0</v>
      </c>
      <c r="P15" s="168">
        <v>6823077.4500000002</v>
      </c>
      <c r="Q15" s="12">
        <v>0</v>
      </c>
      <c r="R15" s="12">
        <v>0</v>
      </c>
      <c r="S15" s="166" t="s">
        <v>35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</row>
    <row r="16" spans="1:81" s="3" customFormat="1" ht="12.75" customHeight="1">
      <c r="A16" s="13">
        <v>3</v>
      </c>
      <c r="B16" s="150" t="s">
        <v>37</v>
      </c>
      <c r="C16" s="151" t="s">
        <v>32</v>
      </c>
      <c r="D16" s="63" t="s">
        <v>33</v>
      </c>
      <c r="E16" s="153">
        <v>1986</v>
      </c>
      <c r="F16" s="64" t="s">
        <v>34</v>
      </c>
      <c r="G16" s="154">
        <v>2</v>
      </c>
      <c r="H16" s="155">
        <v>2</v>
      </c>
      <c r="I16" s="22">
        <v>1043.3399999999999</v>
      </c>
      <c r="J16" s="22">
        <v>539.79999999999995</v>
      </c>
      <c r="K16" s="154">
        <v>34</v>
      </c>
      <c r="L16" s="168">
        <v>6375872</v>
      </c>
      <c r="M16" s="22">
        <v>0</v>
      </c>
      <c r="N16" s="22">
        <v>0</v>
      </c>
      <c r="O16" s="22">
        <v>0</v>
      </c>
      <c r="P16" s="168">
        <v>6375872</v>
      </c>
      <c r="Q16" s="12">
        <v>0</v>
      </c>
      <c r="R16" s="12">
        <v>0</v>
      </c>
      <c r="S16" s="166" t="s">
        <v>35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</row>
    <row r="17" spans="1:81" s="3" customFormat="1" ht="12.75" customHeight="1">
      <c r="A17" s="13">
        <v>4</v>
      </c>
      <c r="B17" s="150" t="s">
        <v>66</v>
      </c>
      <c r="C17" s="151" t="s">
        <v>32</v>
      </c>
      <c r="D17" s="63" t="s">
        <v>33</v>
      </c>
      <c r="E17" s="153">
        <v>1984</v>
      </c>
      <c r="F17" s="64" t="s">
        <v>41</v>
      </c>
      <c r="G17" s="154">
        <v>2</v>
      </c>
      <c r="H17" s="155">
        <v>3</v>
      </c>
      <c r="I17" s="22">
        <v>1477.2</v>
      </c>
      <c r="J17" s="22">
        <v>860.3</v>
      </c>
      <c r="K17" s="154">
        <v>24</v>
      </c>
      <c r="L17" s="168">
        <v>8124677.2599999998</v>
      </c>
      <c r="M17" s="22">
        <v>0</v>
      </c>
      <c r="N17" s="22">
        <v>0</v>
      </c>
      <c r="O17" s="22">
        <v>0</v>
      </c>
      <c r="P17" s="168">
        <v>8124677.2599999998</v>
      </c>
      <c r="Q17" s="12">
        <v>0</v>
      </c>
      <c r="R17" s="12">
        <v>0</v>
      </c>
      <c r="S17" s="166" t="s">
        <v>35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</row>
    <row r="18" spans="1:81" s="3" customFormat="1" ht="28.5" customHeight="1">
      <c r="A18" s="181" t="s">
        <v>38</v>
      </c>
      <c r="B18" s="181"/>
      <c r="C18" s="156" t="s">
        <v>28</v>
      </c>
      <c r="D18" s="157" t="s">
        <v>28</v>
      </c>
      <c r="E18" s="157" t="s">
        <v>28</v>
      </c>
      <c r="F18" s="157" t="s">
        <v>28</v>
      </c>
      <c r="G18" s="157" t="s">
        <v>28</v>
      </c>
      <c r="H18" s="157" t="s">
        <v>28</v>
      </c>
      <c r="I18" s="162">
        <f>I14+I15+I16+I17</f>
        <v>4258.74</v>
      </c>
      <c r="J18" s="162">
        <f>J14+J15+J16+J17</f>
        <v>2603.6999999999998</v>
      </c>
      <c r="K18" s="163">
        <f>K14+K15+K16+K17</f>
        <v>121</v>
      </c>
      <c r="L18" s="169">
        <f>L14+L15+L16+L17</f>
        <v>29756643.780000001</v>
      </c>
      <c r="M18" s="162">
        <v>0</v>
      </c>
      <c r="N18" s="162">
        <v>0</v>
      </c>
      <c r="O18" s="162">
        <v>0</v>
      </c>
      <c r="P18" s="169">
        <f>P14+P15+P16+P17</f>
        <v>29756643.780000001</v>
      </c>
      <c r="Q18" s="162">
        <v>0</v>
      </c>
      <c r="R18" s="162">
        <v>0</v>
      </c>
      <c r="S18" s="167" t="s">
        <v>28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</row>
    <row r="19" spans="1:81" s="1" customFormat="1" ht="15" customHeight="1">
      <c r="A19" s="186" t="s">
        <v>39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8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</row>
    <row r="20" spans="1:81" s="3" customFormat="1" ht="12.75" customHeight="1">
      <c r="A20" s="189" t="s">
        <v>30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1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</row>
    <row r="21" spans="1:81" s="3" customFormat="1" ht="12.75" customHeight="1">
      <c r="A21" s="13">
        <v>1</v>
      </c>
      <c r="B21" s="150" t="s">
        <v>40</v>
      </c>
      <c r="C21" s="151" t="s">
        <v>32</v>
      </c>
      <c r="D21" s="152" t="s">
        <v>33</v>
      </c>
      <c r="E21" s="153">
        <v>1993</v>
      </c>
      <c r="F21" s="64" t="s">
        <v>41</v>
      </c>
      <c r="G21" s="154">
        <v>5</v>
      </c>
      <c r="H21" s="155">
        <v>3</v>
      </c>
      <c r="I21" s="22">
        <v>2934.2</v>
      </c>
      <c r="J21" s="22">
        <v>1982.85</v>
      </c>
      <c r="K21" s="154">
        <v>15</v>
      </c>
      <c r="L21" s="168">
        <v>18015991.02</v>
      </c>
      <c r="M21" s="22">
        <v>0</v>
      </c>
      <c r="N21" s="22">
        <v>0</v>
      </c>
      <c r="O21" s="22">
        <v>0</v>
      </c>
      <c r="P21" s="168">
        <f>L21</f>
        <v>18015991.02</v>
      </c>
      <c r="Q21" s="12">
        <v>0</v>
      </c>
      <c r="R21" s="12">
        <v>0</v>
      </c>
      <c r="S21" s="166" t="s">
        <v>42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</row>
    <row r="22" spans="1:81" s="3" customFormat="1" ht="26.25" customHeight="1">
      <c r="A22" s="181" t="s">
        <v>38</v>
      </c>
      <c r="B22" s="181"/>
      <c r="C22" s="156" t="s">
        <v>28</v>
      </c>
      <c r="D22" s="157" t="s">
        <v>28</v>
      </c>
      <c r="E22" s="157" t="s">
        <v>28</v>
      </c>
      <c r="F22" s="157" t="s">
        <v>28</v>
      </c>
      <c r="G22" s="158" t="s">
        <v>28</v>
      </c>
      <c r="H22" s="158" t="s">
        <v>28</v>
      </c>
      <c r="I22" s="162">
        <v>2934.2</v>
      </c>
      <c r="J22" s="162">
        <v>1982.85</v>
      </c>
      <c r="K22" s="164">
        <v>15</v>
      </c>
      <c r="L22" s="169">
        <v>18015991.02</v>
      </c>
      <c r="M22" s="162">
        <v>0</v>
      </c>
      <c r="N22" s="162">
        <v>0</v>
      </c>
      <c r="O22" s="162">
        <v>0</v>
      </c>
      <c r="P22" s="169">
        <v>18015991.02</v>
      </c>
      <c r="Q22" s="162">
        <v>0</v>
      </c>
      <c r="R22" s="162">
        <v>0</v>
      </c>
      <c r="S22" s="167" t="s">
        <v>28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</row>
    <row r="23" spans="1:81" s="1" customFormat="1" ht="15" customHeight="1">
      <c r="A23" s="186" t="s">
        <v>43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8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</row>
    <row r="24" spans="1:81" s="1" customFormat="1" ht="15" customHeight="1">
      <c r="A24" s="186" t="s">
        <v>30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3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</row>
    <row r="25" spans="1:81" s="3" customFormat="1" ht="12" customHeight="1">
      <c r="A25" s="13">
        <v>1</v>
      </c>
      <c r="B25" s="150" t="s">
        <v>44</v>
      </c>
      <c r="C25" s="151" t="s">
        <v>32</v>
      </c>
      <c r="D25" s="152" t="s">
        <v>33</v>
      </c>
      <c r="E25" s="153">
        <v>1995</v>
      </c>
      <c r="F25" s="64" t="s">
        <v>41</v>
      </c>
      <c r="G25" s="154">
        <v>3</v>
      </c>
      <c r="H25" s="155">
        <v>2</v>
      </c>
      <c r="I25" s="22">
        <v>2057.4</v>
      </c>
      <c r="J25" s="22">
        <v>1292.2</v>
      </c>
      <c r="K25" s="154">
        <v>52</v>
      </c>
      <c r="L25" s="168">
        <v>8353191.3099999996</v>
      </c>
      <c r="M25" s="22">
        <v>0</v>
      </c>
      <c r="N25" s="22">
        <v>0</v>
      </c>
      <c r="O25" s="22">
        <v>0</v>
      </c>
      <c r="P25" s="168">
        <f t="shared" ref="P25:P46" si="0">L25</f>
        <v>8353191.3099999996</v>
      </c>
      <c r="Q25" s="12">
        <v>0</v>
      </c>
      <c r="R25" s="12">
        <v>0</v>
      </c>
      <c r="S25" s="166" t="s">
        <v>45</v>
      </c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</row>
    <row r="26" spans="1:81" s="3" customFormat="1" ht="12" customHeight="1">
      <c r="A26" s="13">
        <v>2</v>
      </c>
      <c r="B26" s="150" t="s">
        <v>46</v>
      </c>
      <c r="C26" s="151" t="s">
        <v>32</v>
      </c>
      <c r="D26" s="152" t="s">
        <v>33</v>
      </c>
      <c r="E26" s="153">
        <v>1985</v>
      </c>
      <c r="F26" s="64" t="s">
        <v>34</v>
      </c>
      <c r="G26" s="154">
        <v>5</v>
      </c>
      <c r="H26" s="155">
        <v>6</v>
      </c>
      <c r="I26" s="22">
        <v>6179.4</v>
      </c>
      <c r="J26" s="22">
        <v>4631.8999999999996</v>
      </c>
      <c r="K26" s="154">
        <v>41</v>
      </c>
      <c r="L26" s="168">
        <v>14750574.970000001</v>
      </c>
      <c r="M26" s="22">
        <v>0</v>
      </c>
      <c r="N26" s="22">
        <v>0</v>
      </c>
      <c r="O26" s="22">
        <v>0</v>
      </c>
      <c r="P26" s="168">
        <f t="shared" si="0"/>
        <v>14750574.970000001</v>
      </c>
      <c r="Q26" s="12">
        <v>0</v>
      </c>
      <c r="R26" s="12">
        <v>0</v>
      </c>
      <c r="S26" s="166" t="s">
        <v>45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</row>
    <row r="27" spans="1:81" s="3" customFormat="1" ht="12" customHeight="1">
      <c r="A27" s="13">
        <v>3</v>
      </c>
      <c r="B27" s="150" t="s">
        <v>47</v>
      </c>
      <c r="C27" s="151" t="s">
        <v>32</v>
      </c>
      <c r="D27" s="152" t="s">
        <v>33</v>
      </c>
      <c r="E27" s="153">
        <v>1991</v>
      </c>
      <c r="F27" s="64" t="s">
        <v>34</v>
      </c>
      <c r="G27" s="154">
        <v>5</v>
      </c>
      <c r="H27" s="155">
        <v>6</v>
      </c>
      <c r="I27" s="22">
        <v>6251.4</v>
      </c>
      <c r="J27" s="22">
        <v>4571.8999999999996</v>
      </c>
      <c r="K27" s="154">
        <v>105</v>
      </c>
      <c r="L27" s="168">
        <v>13930397.58</v>
      </c>
      <c r="M27" s="22">
        <v>0</v>
      </c>
      <c r="N27" s="22">
        <v>0</v>
      </c>
      <c r="O27" s="22">
        <v>0</v>
      </c>
      <c r="P27" s="168">
        <f t="shared" si="0"/>
        <v>13930397.58</v>
      </c>
      <c r="Q27" s="12">
        <v>0</v>
      </c>
      <c r="R27" s="12">
        <v>0</v>
      </c>
      <c r="S27" s="166" t="s">
        <v>45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</row>
    <row r="28" spans="1:81" s="3" customFormat="1" ht="12" customHeight="1">
      <c r="A28" s="13">
        <v>4</v>
      </c>
      <c r="B28" s="150" t="s">
        <v>48</v>
      </c>
      <c r="C28" s="151" t="s">
        <v>32</v>
      </c>
      <c r="D28" s="63" t="s">
        <v>33</v>
      </c>
      <c r="E28" s="153">
        <v>1995</v>
      </c>
      <c r="F28" s="64" t="s">
        <v>41</v>
      </c>
      <c r="G28" s="154">
        <v>3</v>
      </c>
      <c r="H28" s="155">
        <v>3</v>
      </c>
      <c r="I28" s="22">
        <v>1862.4</v>
      </c>
      <c r="J28" s="22">
        <v>1703.3</v>
      </c>
      <c r="K28" s="154">
        <v>185</v>
      </c>
      <c r="L28" s="168">
        <v>13952810.07</v>
      </c>
      <c r="M28" s="22">
        <v>0</v>
      </c>
      <c r="N28" s="22">
        <v>0</v>
      </c>
      <c r="O28" s="22">
        <v>0</v>
      </c>
      <c r="P28" s="168">
        <f t="shared" si="0"/>
        <v>13952810.07</v>
      </c>
      <c r="Q28" s="12">
        <v>0</v>
      </c>
      <c r="R28" s="12">
        <v>0</v>
      </c>
      <c r="S28" s="166" t="s">
        <v>45</v>
      </c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</row>
    <row r="29" spans="1:81" s="3" customFormat="1" ht="12" customHeight="1">
      <c r="A29" s="13">
        <v>5</v>
      </c>
      <c r="B29" s="150" t="s">
        <v>49</v>
      </c>
      <c r="C29" s="151" t="s">
        <v>32</v>
      </c>
      <c r="D29" s="152" t="s">
        <v>33</v>
      </c>
      <c r="E29" s="153">
        <v>1988</v>
      </c>
      <c r="F29" s="64" t="s">
        <v>34</v>
      </c>
      <c r="G29" s="154">
        <v>2</v>
      </c>
      <c r="H29" s="155">
        <v>2</v>
      </c>
      <c r="I29" s="22">
        <v>662</v>
      </c>
      <c r="J29" s="22">
        <v>615.5</v>
      </c>
      <c r="K29" s="154">
        <v>37</v>
      </c>
      <c r="L29" s="168">
        <v>8433017.0700000003</v>
      </c>
      <c r="M29" s="22">
        <v>0</v>
      </c>
      <c r="N29" s="22">
        <v>0</v>
      </c>
      <c r="O29" s="22">
        <v>0</v>
      </c>
      <c r="P29" s="168">
        <f t="shared" si="0"/>
        <v>8433017.0700000003</v>
      </c>
      <c r="Q29" s="12">
        <v>0</v>
      </c>
      <c r="R29" s="12">
        <v>0</v>
      </c>
      <c r="S29" s="166" t="s">
        <v>45</v>
      </c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</row>
    <row r="30" spans="1:81" s="3" customFormat="1" ht="12" customHeight="1">
      <c r="A30" s="13">
        <v>6</v>
      </c>
      <c r="B30" s="150" t="s">
        <v>50</v>
      </c>
      <c r="C30" s="151" t="s">
        <v>32</v>
      </c>
      <c r="D30" s="152" t="s">
        <v>33</v>
      </c>
      <c r="E30" s="153">
        <v>1986</v>
      </c>
      <c r="F30" s="64" t="s">
        <v>34</v>
      </c>
      <c r="G30" s="154">
        <v>2</v>
      </c>
      <c r="H30" s="155">
        <v>2</v>
      </c>
      <c r="I30" s="22">
        <v>1066.8</v>
      </c>
      <c r="J30" s="22">
        <v>600.5</v>
      </c>
      <c r="K30" s="154">
        <v>15</v>
      </c>
      <c r="L30" s="168">
        <v>6605863.3799999999</v>
      </c>
      <c r="M30" s="22">
        <v>0</v>
      </c>
      <c r="N30" s="22">
        <v>0</v>
      </c>
      <c r="O30" s="22">
        <v>0</v>
      </c>
      <c r="P30" s="168">
        <f t="shared" si="0"/>
        <v>6605863.3799999999</v>
      </c>
      <c r="Q30" s="12">
        <v>0</v>
      </c>
      <c r="R30" s="12">
        <v>0</v>
      </c>
      <c r="S30" s="166" t="s">
        <v>45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</row>
    <row r="31" spans="1:81" s="3" customFormat="1" ht="12" customHeight="1">
      <c r="A31" s="13">
        <v>7</v>
      </c>
      <c r="B31" s="150" t="s">
        <v>51</v>
      </c>
      <c r="C31" s="151" t="s">
        <v>32</v>
      </c>
      <c r="D31" s="152" t="s">
        <v>33</v>
      </c>
      <c r="E31" s="153">
        <v>1985</v>
      </c>
      <c r="F31" s="64" t="s">
        <v>34</v>
      </c>
      <c r="G31" s="154">
        <v>2</v>
      </c>
      <c r="H31" s="155">
        <v>2</v>
      </c>
      <c r="I31" s="22">
        <v>605.79999999999995</v>
      </c>
      <c r="J31" s="22">
        <v>419.8</v>
      </c>
      <c r="K31" s="154">
        <v>34</v>
      </c>
      <c r="L31" s="168">
        <v>14374460.93</v>
      </c>
      <c r="M31" s="22">
        <v>0</v>
      </c>
      <c r="N31" s="22">
        <v>0</v>
      </c>
      <c r="O31" s="22">
        <v>0</v>
      </c>
      <c r="P31" s="168">
        <f t="shared" si="0"/>
        <v>14374460.93</v>
      </c>
      <c r="Q31" s="12">
        <v>0</v>
      </c>
      <c r="R31" s="12">
        <v>0</v>
      </c>
      <c r="S31" s="166" t="s">
        <v>45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1:81" s="3" customFormat="1" ht="12" customHeight="1">
      <c r="A32" s="13">
        <v>8</v>
      </c>
      <c r="B32" s="150" t="s">
        <v>52</v>
      </c>
      <c r="C32" s="151" t="s">
        <v>32</v>
      </c>
      <c r="D32" s="152" t="s">
        <v>33</v>
      </c>
      <c r="E32" s="153">
        <v>1985</v>
      </c>
      <c r="F32" s="64" t="s">
        <v>34</v>
      </c>
      <c r="G32" s="154">
        <v>2</v>
      </c>
      <c r="H32" s="155">
        <v>2</v>
      </c>
      <c r="I32" s="22">
        <v>605</v>
      </c>
      <c r="J32" s="22">
        <v>455</v>
      </c>
      <c r="K32" s="154">
        <v>32</v>
      </c>
      <c r="L32" s="168">
        <v>14374460.93</v>
      </c>
      <c r="M32" s="22">
        <v>0</v>
      </c>
      <c r="N32" s="22">
        <v>0</v>
      </c>
      <c r="O32" s="22">
        <v>0</v>
      </c>
      <c r="P32" s="168">
        <f t="shared" si="0"/>
        <v>14374460.93</v>
      </c>
      <c r="Q32" s="12">
        <v>0</v>
      </c>
      <c r="R32" s="12">
        <v>0</v>
      </c>
      <c r="S32" s="166" t="s">
        <v>45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</row>
    <row r="33" spans="1:81" s="3" customFormat="1" ht="12" customHeight="1">
      <c r="A33" s="13">
        <v>9</v>
      </c>
      <c r="B33" s="150" t="s">
        <v>53</v>
      </c>
      <c r="C33" s="151" t="s">
        <v>32</v>
      </c>
      <c r="D33" s="63" t="s">
        <v>33</v>
      </c>
      <c r="E33" s="152">
        <v>1985</v>
      </c>
      <c r="F33" s="64" t="s">
        <v>34</v>
      </c>
      <c r="G33" s="152">
        <v>2</v>
      </c>
      <c r="H33" s="153">
        <v>2</v>
      </c>
      <c r="I33" s="64">
        <v>605</v>
      </c>
      <c r="J33" s="22">
        <v>455</v>
      </c>
      <c r="K33" s="155">
        <v>36</v>
      </c>
      <c r="L33" s="168">
        <v>14374460.93</v>
      </c>
      <c r="M33" s="22">
        <v>0</v>
      </c>
      <c r="N33" s="22">
        <v>0</v>
      </c>
      <c r="O33" s="22">
        <v>0</v>
      </c>
      <c r="P33" s="168">
        <f t="shared" si="0"/>
        <v>14374460.93</v>
      </c>
      <c r="Q33" s="12">
        <v>0</v>
      </c>
      <c r="R33" s="12">
        <v>0</v>
      </c>
      <c r="S33" s="166" t="s">
        <v>45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</row>
    <row r="34" spans="1:81" s="3" customFormat="1" ht="12" customHeight="1">
      <c r="A34" s="13">
        <v>10</v>
      </c>
      <c r="B34" s="150" t="s">
        <v>54</v>
      </c>
      <c r="C34" s="151" t="s">
        <v>32</v>
      </c>
      <c r="D34" s="63" t="s">
        <v>33</v>
      </c>
      <c r="E34" s="152">
        <v>1985</v>
      </c>
      <c r="F34" s="64" t="s">
        <v>34</v>
      </c>
      <c r="G34" s="152">
        <v>2</v>
      </c>
      <c r="H34" s="153">
        <v>2</v>
      </c>
      <c r="I34" s="64">
        <v>605</v>
      </c>
      <c r="J34" s="22">
        <v>455</v>
      </c>
      <c r="K34" s="155">
        <v>31</v>
      </c>
      <c r="L34" s="168">
        <v>14374460.93</v>
      </c>
      <c r="M34" s="22">
        <v>0</v>
      </c>
      <c r="N34" s="22">
        <v>0</v>
      </c>
      <c r="O34" s="22">
        <v>0</v>
      </c>
      <c r="P34" s="168">
        <f t="shared" si="0"/>
        <v>14374460.93</v>
      </c>
      <c r="Q34" s="12">
        <v>0</v>
      </c>
      <c r="R34" s="12">
        <v>0</v>
      </c>
      <c r="S34" s="166" t="s">
        <v>45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</row>
    <row r="35" spans="1:81" s="3" customFormat="1" ht="12" customHeight="1">
      <c r="A35" s="13">
        <v>11</v>
      </c>
      <c r="B35" s="150" t="s">
        <v>55</v>
      </c>
      <c r="C35" s="151" t="s">
        <v>32</v>
      </c>
      <c r="D35" s="63" t="s">
        <v>33</v>
      </c>
      <c r="E35" s="152">
        <v>1985</v>
      </c>
      <c r="F35" s="64" t="s">
        <v>34</v>
      </c>
      <c r="G35" s="152">
        <v>2</v>
      </c>
      <c r="H35" s="153">
        <v>2</v>
      </c>
      <c r="I35" s="64">
        <v>605</v>
      </c>
      <c r="J35" s="22">
        <v>455</v>
      </c>
      <c r="K35" s="155">
        <v>22</v>
      </c>
      <c r="L35" s="168">
        <v>14374460.93</v>
      </c>
      <c r="M35" s="22">
        <v>0</v>
      </c>
      <c r="N35" s="22">
        <v>0</v>
      </c>
      <c r="O35" s="22">
        <v>0</v>
      </c>
      <c r="P35" s="168">
        <f t="shared" si="0"/>
        <v>14374460.93</v>
      </c>
      <c r="Q35" s="12">
        <v>0</v>
      </c>
      <c r="R35" s="12">
        <v>0</v>
      </c>
      <c r="S35" s="166" t="s">
        <v>45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</row>
    <row r="36" spans="1:81" s="3" customFormat="1" ht="12" customHeight="1">
      <c r="A36" s="13">
        <v>12</v>
      </c>
      <c r="B36" s="150" t="s">
        <v>56</v>
      </c>
      <c r="C36" s="151" t="s">
        <v>32</v>
      </c>
      <c r="D36" s="152" t="s">
        <v>33</v>
      </c>
      <c r="E36" s="153">
        <v>1990</v>
      </c>
      <c r="F36" s="64" t="s">
        <v>34</v>
      </c>
      <c r="G36" s="154">
        <v>2</v>
      </c>
      <c r="H36" s="155">
        <v>2</v>
      </c>
      <c r="I36" s="22">
        <v>704.2</v>
      </c>
      <c r="J36" s="22">
        <v>612.5</v>
      </c>
      <c r="K36" s="154">
        <v>29</v>
      </c>
      <c r="L36" s="168">
        <v>6874186.6500000004</v>
      </c>
      <c r="M36" s="22">
        <v>0</v>
      </c>
      <c r="N36" s="22">
        <v>0</v>
      </c>
      <c r="O36" s="22">
        <v>0</v>
      </c>
      <c r="P36" s="168">
        <f t="shared" si="0"/>
        <v>6874186.6500000004</v>
      </c>
      <c r="Q36" s="12">
        <v>0</v>
      </c>
      <c r="R36" s="12">
        <v>0</v>
      </c>
      <c r="S36" s="166" t="s">
        <v>45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</row>
    <row r="37" spans="1:81" s="3" customFormat="1" ht="12" customHeight="1">
      <c r="A37" s="13">
        <v>13</v>
      </c>
      <c r="B37" s="150" t="s">
        <v>57</v>
      </c>
      <c r="C37" s="151" t="s">
        <v>32</v>
      </c>
      <c r="D37" s="152" t="s">
        <v>33</v>
      </c>
      <c r="E37" s="153">
        <v>1990</v>
      </c>
      <c r="F37" s="64" t="s">
        <v>34</v>
      </c>
      <c r="G37" s="154">
        <v>2</v>
      </c>
      <c r="H37" s="155">
        <v>2</v>
      </c>
      <c r="I37" s="22">
        <v>1126.7</v>
      </c>
      <c r="J37" s="22">
        <v>632.70000000000005</v>
      </c>
      <c r="K37" s="154">
        <v>36</v>
      </c>
      <c r="L37" s="168">
        <v>6695304.4699999997</v>
      </c>
      <c r="M37" s="22">
        <v>0</v>
      </c>
      <c r="N37" s="22">
        <v>0</v>
      </c>
      <c r="O37" s="22">
        <v>0</v>
      </c>
      <c r="P37" s="168">
        <f t="shared" si="0"/>
        <v>6695304.4699999997</v>
      </c>
      <c r="Q37" s="12">
        <v>0</v>
      </c>
      <c r="R37" s="12">
        <v>0</v>
      </c>
      <c r="S37" s="166" t="s">
        <v>45</v>
      </c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</row>
    <row r="38" spans="1:81" s="3" customFormat="1" ht="12" customHeight="1">
      <c r="A38" s="13">
        <v>14</v>
      </c>
      <c r="B38" s="150" t="s">
        <v>58</v>
      </c>
      <c r="C38" s="151" t="s">
        <v>32</v>
      </c>
      <c r="D38" s="152" t="s">
        <v>33</v>
      </c>
      <c r="E38" s="153">
        <v>1992</v>
      </c>
      <c r="F38" s="64" t="s">
        <v>34</v>
      </c>
      <c r="G38" s="154">
        <v>2</v>
      </c>
      <c r="H38" s="155">
        <v>2</v>
      </c>
      <c r="I38" s="22">
        <v>1143.8</v>
      </c>
      <c r="J38" s="22">
        <v>652.70000000000005</v>
      </c>
      <c r="K38" s="154">
        <v>12</v>
      </c>
      <c r="L38" s="168">
        <v>5443129.2000000002</v>
      </c>
      <c r="M38" s="22">
        <v>0</v>
      </c>
      <c r="N38" s="22">
        <v>0</v>
      </c>
      <c r="O38" s="22">
        <v>0</v>
      </c>
      <c r="P38" s="168">
        <f t="shared" si="0"/>
        <v>5443129.2000000002</v>
      </c>
      <c r="Q38" s="12">
        <v>0</v>
      </c>
      <c r="R38" s="12">
        <v>0</v>
      </c>
      <c r="S38" s="166" t="s">
        <v>45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</row>
    <row r="39" spans="1:81" s="3" customFormat="1" ht="12" customHeight="1">
      <c r="A39" s="13">
        <v>15</v>
      </c>
      <c r="B39" s="150" t="s">
        <v>59</v>
      </c>
      <c r="C39" s="151" t="s">
        <v>32</v>
      </c>
      <c r="D39" s="152" t="s">
        <v>33</v>
      </c>
      <c r="E39" s="153">
        <v>1992</v>
      </c>
      <c r="F39" s="64" t="s">
        <v>34</v>
      </c>
      <c r="G39" s="154">
        <v>2</v>
      </c>
      <c r="H39" s="155">
        <v>2</v>
      </c>
      <c r="I39" s="22">
        <v>1145.2</v>
      </c>
      <c r="J39" s="22">
        <v>653.1</v>
      </c>
      <c r="K39" s="154">
        <v>12</v>
      </c>
      <c r="L39" s="168">
        <v>5443129.2000000002</v>
      </c>
      <c r="M39" s="22">
        <v>0</v>
      </c>
      <c r="N39" s="22">
        <v>0</v>
      </c>
      <c r="O39" s="22">
        <v>0</v>
      </c>
      <c r="P39" s="168">
        <f t="shared" si="0"/>
        <v>5443129.2000000002</v>
      </c>
      <c r="Q39" s="12">
        <v>0</v>
      </c>
      <c r="R39" s="12">
        <v>0</v>
      </c>
      <c r="S39" s="166" t="s">
        <v>45</v>
      </c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</row>
    <row r="40" spans="1:81" s="3" customFormat="1" ht="12" customHeight="1">
      <c r="A40" s="13">
        <v>16</v>
      </c>
      <c r="B40" s="150" t="s">
        <v>60</v>
      </c>
      <c r="C40" s="151" t="s">
        <v>32</v>
      </c>
      <c r="D40" s="152" t="s">
        <v>33</v>
      </c>
      <c r="E40" s="153">
        <v>1992</v>
      </c>
      <c r="F40" s="64" t="s">
        <v>34</v>
      </c>
      <c r="G40" s="154">
        <v>2</v>
      </c>
      <c r="H40" s="155">
        <v>2</v>
      </c>
      <c r="I40" s="22">
        <v>1146.7</v>
      </c>
      <c r="J40" s="22">
        <v>655.9</v>
      </c>
      <c r="K40" s="154">
        <v>12</v>
      </c>
      <c r="L40" s="168">
        <v>7078623.4199999999</v>
      </c>
      <c r="M40" s="22">
        <v>0</v>
      </c>
      <c r="N40" s="22">
        <v>0</v>
      </c>
      <c r="O40" s="22">
        <v>0</v>
      </c>
      <c r="P40" s="168">
        <f t="shared" si="0"/>
        <v>7078623.4199999999</v>
      </c>
      <c r="Q40" s="12">
        <v>0</v>
      </c>
      <c r="R40" s="12">
        <v>0</v>
      </c>
      <c r="S40" s="166" t="s">
        <v>45</v>
      </c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</row>
    <row r="41" spans="1:81" s="3" customFormat="1" ht="12" customHeight="1">
      <c r="A41" s="13">
        <v>17</v>
      </c>
      <c r="B41" s="150" t="s">
        <v>61</v>
      </c>
      <c r="C41" s="151" t="s">
        <v>32</v>
      </c>
      <c r="D41" s="152" t="s">
        <v>33</v>
      </c>
      <c r="E41" s="153">
        <v>1993</v>
      </c>
      <c r="F41" s="64" t="s">
        <v>41</v>
      </c>
      <c r="G41" s="154">
        <v>2</v>
      </c>
      <c r="H41" s="155">
        <v>3</v>
      </c>
      <c r="I41" s="22">
        <v>1440</v>
      </c>
      <c r="J41" s="22">
        <v>829.4</v>
      </c>
      <c r="K41" s="154">
        <v>9</v>
      </c>
      <c r="L41" s="168">
        <v>10017402.1</v>
      </c>
      <c r="M41" s="22">
        <v>0</v>
      </c>
      <c r="N41" s="22">
        <v>0</v>
      </c>
      <c r="O41" s="22">
        <v>0</v>
      </c>
      <c r="P41" s="168">
        <f t="shared" si="0"/>
        <v>10017402.1</v>
      </c>
      <c r="Q41" s="12">
        <v>0</v>
      </c>
      <c r="R41" s="12">
        <v>0</v>
      </c>
      <c r="S41" s="166" t="s">
        <v>45</v>
      </c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</row>
    <row r="42" spans="1:81" s="3" customFormat="1" ht="12" customHeight="1">
      <c r="A42" s="13">
        <v>18</v>
      </c>
      <c r="B42" s="150" t="s">
        <v>62</v>
      </c>
      <c r="C42" s="151" t="s">
        <v>32</v>
      </c>
      <c r="D42" s="152" t="s">
        <v>33</v>
      </c>
      <c r="E42" s="153">
        <v>1987</v>
      </c>
      <c r="F42" s="64" t="s">
        <v>41</v>
      </c>
      <c r="G42" s="154">
        <v>1</v>
      </c>
      <c r="H42" s="155">
        <v>2</v>
      </c>
      <c r="I42" s="22">
        <v>292</v>
      </c>
      <c r="J42" s="22">
        <v>276.2</v>
      </c>
      <c r="K42" s="154">
        <v>12</v>
      </c>
      <c r="L42" s="168">
        <v>6720859.0599999996</v>
      </c>
      <c r="M42" s="22">
        <v>0</v>
      </c>
      <c r="N42" s="22">
        <v>0</v>
      </c>
      <c r="O42" s="22">
        <v>0</v>
      </c>
      <c r="P42" s="168">
        <f t="shared" si="0"/>
        <v>6720859.0599999996</v>
      </c>
      <c r="Q42" s="12">
        <v>0</v>
      </c>
      <c r="R42" s="12">
        <v>0</v>
      </c>
      <c r="S42" s="166" t="s">
        <v>45</v>
      </c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</row>
    <row r="43" spans="1:81" s="3" customFormat="1" ht="12" customHeight="1">
      <c r="A43" s="13">
        <v>19</v>
      </c>
      <c r="B43" s="150" t="s">
        <v>63</v>
      </c>
      <c r="C43" s="151" t="s">
        <v>32</v>
      </c>
      <c r="D43" s="152" t="s">
        <v>33</v>
      </c>
      <c r="E43" s="153">
        <v>1986</v>
      </c>
      <c r="F43" s="64" t="s">
        <v>41</v>
      </c>
      <c r="G43" s="154">
        <v>2</v>
      </c>
      <c r="H43" s="155">
        <v>1</v>
      </c>
      <c r="I43" s="22">
        <v>381</v>
      </c>
      <c r="J43" s="22">
        <v>232</v>
      </c>
      <c r="K43" s="154">
        <v>26</v>
      </c>
      <c r="L43" s="168">
        <v>4504666.6100000003</v>
      </c>
      <c r="M43" s="22">
        <v>0</v>
      </c>
      <c r="N43" s="22">
        <v>0</v>
      </c>
      <c r="O43" s="22">
        <v>0</v>
      </c>
      <c r="P43" s="168">
        <f t="shared" si="0"/>
        <v>4504666.6100000003</v>
      </c>
      <c r="Q43" s="12">
        <v>0</v>
      </c>
      <c r="R43" s="12">
        <v>0</v>
      </c>
      <c r="S43" s="166" t="s">
        <v>45</v>
      </c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</row>
    <row r="44" spans="1:81" s="3" customFormat="1" ht="12" customHeight="1">
      <c r="A44" s="13">
        <v>20</v>
      </c>
      <c r="B44" s="150" t="s">
        <v>64</v>
      </c>
      <c r="C44" s="151" t="s">
        <v>32</v>
      </c>
      <c r="D44" s="152" t="s">
        <v>65</v>
      </c>
      <c r="E44" s="153">
        <v>1997</v>
      </c>
      <c r="F44" s="64" t="s">
        <v>41</v>
      </c>
      <c r="G44" s="154">
        <v>5</v>
      </c>
      <c r="H44" s="155">
        <v>6</v>
      </c>
      <c r="I44" s="22">
        <v>5847.3</v>
      </c>
      <c r="J44" s="22">
        <v>4200.7700000000004</v>
      </c>
      <c r="K44" s="154">
        <v>90</v>
      </c>
      <c r="L44" s="168">
        <v>15255299.52</v>
      </c>
      <c r="M44" s="22">
        <v>0</v>
      </c>
      <c r="N44" s="22">
        <v>0</v>
      </c>
      <c r="O44" s="22">
        <v>0</v>
      </c>
      <c r="P44" s="168">
        <f t="shared" si="0"/>
        <v>15255299.52</v>
      </c>
      <c r="Q44" s="12">
        <v>0</v>
      </c>
      <c r="R44" s="12">
        <v>0</v>
      </c>
      <c r="S44" s="166" t="s">
        <v>45</v>
      </c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</row>
    <row r="45" spans="1:81" s="3" customFormat="1" ht="12" customHeight="1">
      <c r="A45" s="13">
        <v>21</v>
      </c>
      <c r="B45" s="150" t="s">
        <v>66</v>
      </c>
      <c r="C45" s="151" t="s">
        <v>32</v>
      </c>
      <c r="D45" s="152" t="s">
        <v>65</v>
      </c>
      <c r="E45" s="153">
        <v>1984</v>
      </c>
      <c r="F45" s="64" t="s">
        <v>41</v>
      </c>
      <c r="G45" s="154">
        <v>2</v>
      </c>
      <c r="H45" s="155">
        <v>3</v>
      </c>
      <c r="I45" s="22">
        <v>1477.2</v>
      </c>
      <c r="J45" s="22">
        <v>860.3</v>
      </c>
      <c r="K45" s="154">
        <v>24</v>
      </c>
      <c r="L45" s="168">
        <v>3530940.43</v>
      </c>
      <c r="M45" s="22">
        <v>0</v>
      </c>
      <c r="N45" s="22">
        <v>0</v>
      </c>
      <c r="O45" s="22">
        <v>0</v>
      </c>
      <c r="P45" s="168">
        <f t="shared" si="0"/>
        <v>3530940.43</v>
      </c>
      <c r="Q45" s="12">
        <v>0</v>
      </c>
      <c r="R45" s="12">
        <v>0</v>
      </c>
      <c r="S45" s="166" t="s">
        <v>45</v>
      </c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</row>
    <row r="46" spans="1:81" s="3" customFormat="1" ht="26.25" customHeight="1">
      <c r="A46" s="181" t="s">
        <v>38</v>
      </c>
      <c r="B46" s="181"/>
      <c r="C46" s="156" t="s">
        <v>28</v>
      </c>
      <c r="D46" s="157" t="s">
        <v>28</v>
      </c>
      <c r="E46" s="157" t="s">
        <v>28</v>
      </c>
      <c r="F46" s="157" t="s">
        <v>28</v>
      </c>
      <c r="G46" s="158" t="s">
        <v>28</v>
      </c>
      <c r="H46" s="158" t="s">
        <v>28</v>
      </c>
      <c r="I46" s="162">
        <f>I25+I26+I27+I28+I29+I30+I31+I32+I33+I34+I35+I36+I37+I38+I39+I40+I41+I42+I43+I44+I45</f>
        <v>35809.299999999996</v>
      </c>
      <c r="J46" s="162">
        <f>J25+J26+J27+J28+J29+J30+J31+J32+J33+J34+J35+J36+J37+J38+J39+J40+J41+J42+J43+J44+J45</f>
        <v>25260.670000000002</v>
      </c>
      <c r="K46" s="165">
        <f>K25+K26+K27+K28+K29+K30+K31+K32+K33+K34+K35+K36+K37+K38+K39+K40+K41+K42+K43+K44+K45</f>
        <v>852</v>
      </c>
      <c r="L46" s="169">
        <f>L25+L26+L27+L28+L29+L30+L31+L32+L33+L34+L35+L36+L37+L38+L39+L40+L41+L42+L43+L44+L45</f>
        <v>209461699.69000003</v>
      </c>
      <c r="M46" s="162">
        <v>0</v>
      </c>
      <c r="N46" s="162">
        <v>0</v>
      </c>
      <c r="O46" s="162">
        <v>0</v>
      </c>
      <c r="P46" s="169">
        <f t="shared" si="0"/>
        <v>209461699.69000003</v>
      </c>
      <c r="Q46" s="162">
        <v>0</v>
      </c>
      <c r="R46" s="162">
        <v>0</v>
      </c>
      <c r="S46" s="167" t="s">
        <v>28</v>
      </c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</row>
  </sheetData>
  <autoFilter ref="A10:S46"/>
  <mergeCells count="33">
    <mergeCell ref="P1:S1"/>
    <mergeCell ref="H2:S2"/>
    <mergeCell ref="A3:S3"/>
    <mergeCell ref="L5:R5"/>
    <mergeCell ref="M6:R6"/>
    <mergeCell ref="I5:I8"/>
    <mergeCell ref="J5:J8"/>
    <mergeCell ref="K5:K8"/>
    <mergeCell ref="L6:L8"/>
    <mergeCell ref="M7:M8"/>
    <mergeCell ref="R7:R8"/>
    <mergeCell ref="S5:S9"/>
    <mergeCell ref="F5:F9"/>
    <mergeCell ref="G5:G9"/>
    <mergeCell ref="H5:H9"/>
    <mergeCell ref="N7:N8"/>
    <mergeCell ref="O7:O8"/>
    <mergeCell ref="A46:B46"/>
    <mergeCell ref="A5:A9"/>
    <mergeCell ref="B5:B9"/>
    <mergeCell ref="C5:C9"/>
    <mergeCell ref="D5:D9"/>
    <mergeCell ref="A19:S19"/>
    <mergeCell ref="A20:S20"/>
    <mergeCell ref="A22:B22"/>
    <mergeCell ref="A23:S23"/>
    <mergeCell ref="A24:S24"/>
    <mergeCell ref="P7:Q7"/>
    <mergeCell ref="A11:B11"/>
    <mergeCell ref="A12:S12"/>
    <mergeCell ref="A13:S13"/>
    <mergeCell ref="A18:B18"/>
    <mergeCell ref="E5:E9"/>
  </mergeCells>
  <pageMargins left="0.39370078740157499" right="0.39370078740157499" top="1.37795275590551" bottom="0.39370078740157499" header="0" footer="0"/>
  <pageSetup paperSize="9" scale="75" fitToWidth="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W48"/>
  <sheetViews>
    <sheetView view="pageBreakPreview" topLeftCell="H1" zoomScale="80" zoomScaleNormal="80" workbookViewId="0">
      <selection activeCell="AI1" sqref="AI1:AL1"/>
    </sheetView>
  </sheetViews>
  <sheetFormatPr defaultColWidth="9.33203125" defaultRowHeight="12.75"/>
  <cols>
    <col min="1" max="1" width="4.1640625" style="4" customWidth="1"/>
    <col min="2" max="2" width="41.83203125" style="4" customWidth="1"/>
    <col min="3" max="4" width="11.6640625" style="5" hidden="1" customWidth="1"/>
    <col min="5" max="5" width="9.6640625" style="5" hidden="1" customWidth="1"/>
    <col min="6" max="6" width="20.6640625" style="5" hidden="1" customWidth="1"/>
    <col min="7" max="7" width="19.33203125" style="5" customWidth="1"/>
    <col min="8" max="9" width="15" style="5" customWidth="1"/>
    <col min="10" max="10" width="9" style="5" hidden="1" customWidth="1"/>
    <col min="11" max="11" width="11" style="5" customWidth="1"/>
    <col min="12" max="12" width="9.33203125" style="5" customWidth="1"/>
    <col min="13" max="13" width="12.6640625" style="5" customWidth="1"/>
    <col min="14" max="14" width="8.5" style="5" customWidth="1"/>
    <col min="15" max="15" width="12.5" style="5" customWidth="1"/>
    <col min="16" max="16" width="9.1640625" style="5" hidden="1" customWidth="1"/>
    <col min="17" max="17" width="11.6640625" style="5" customWidth="1"/>
    <col min="18" max="18" width="9" style="5" customWidth="1"/>
    <col min="19" max="19" width="12.33203125" style="5" customWidth="1"/>
    <col min="20" max="20" width="7.1640625" style="106" customWidth="1"/>
    <col min="21" max="21" width="12.83203125" style="6" customWidth="1"/>
    <col min="22" max="22" width="8.1640625" style="6" customWidth="1"/>
    <col min="23" max="23" width="12.5" style="5" customWidth="1"/>
    <col min="24" max="24" width="17.5" style="5" customWidth="1"/>
    <col min="25" max="25" width="7.83203125" style="6" customWidth="1"/>
    <col min="26" max="26" width="11.1640625" style="6" customWidth="1"/>
    <col min="27" max="27" width="8.1640625" style="6" customWidth="1"/>
    <col min="28" max="28" width="13.83203125" style="6" customWidth="1"/>
    <col min="29" max="29" width="6.5" style="6" customWidth="1"/>
    <col min="30" max="30" width="9.83203125" style="6" customWidth="1"/>
    <col min="31" max="31" width="7.5" style="6" customWidth="1"/>
    <col min="32" max="32" width="11.5" style="6" customWidth="1"/>
    <col min="33" max="33" width="6.33203125" style="6" customWidth="1"/>
    <col min="34" max="34" width="10.6640625" style="6" customWidth="1"/>
    <col min="35" max="35" width="12.83203125" style="6" customWidth="1"/>
    <col min="36" max="36" width="14.6640625" style="6" customWidth="1"/>
    <col min="37" max="37" width="15" style="6" customWidth="1"/>
    <col min="38" max="38" width="9" style="6" customWidth="1"/>
    <col min="39" max="153" width="9.33203125" style="107"/>
    <col min="154" max="16384" width="9.33203125" style="4"/>
  </cols>
  <sheetData>
    <row r="1" spans="1:153" s="1" customFormat="1" ht="116.25" customHeight="1">
      <c r="B1" s="108"/>
      <c r="C1" s="109"/>
      <c r="D1" s="109"/>
      <c r="E1" s="109"/>
      <c r="F1" s="110"/>
      <c r="G1" s="111" t="s">
        <v>67</v>
      </c>
      <c r="H1" s="110"/>
      <c r="I1" s="110"/>
      <c r="J1" s="109"/>
      <c r="K1" s="109"/>
      <c r="L1" s="109"/>
      <c r="M1" s="109"/>
      <c r="N1" s="109"/>
      <c r="O1" s="109"/>
      <c r="P1" s="109"/>
      <c r="Q1" s="109"/>
      <c r="R1" s="109"/>
      <c r="S1" s="109" t="s">
        <v>67</v>
      </c>
      <c r="T1" s="132"/>
      <c r="U1" s="133" t="s">
        <v>67</v>
      </c>
      <c r="V1" s="134"/>
      <c r="W1" s="134"/>
      <c r="Y1" s="87"/>
      <c r="Z1" s="87"/>
      <c r="AA1" s="142"/>
      <c r="AB1" s="142"/>
      <c r="AC1" s="142"/>
      <c r="AD1" s="142"/>
      <c r="AE1" s="142"/>
      <c r="AF1" s="142"/>
      <c r="AG1" s="142"/>
      <c r="AH1" s="142"/>
      <c r="AI1" s="218" t="s">
        <v>812</v>
      </c>
      <c r="AJ1" s="218"/>
      <c r="AK1" s="218"/>
      <c r="AL1" s="218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</row>
    <row r="2" spans="1:153" s="105" customFormat="1" ht="78" customHeight="1">
      <c r="B2" s="112"/>
      <c r="X2" s="218" t="s">
        <v>68</v>
      </c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</row>
    <row r="3" spans="1:153" s="1" customFormat="1" ht="12.75" customHeight="1">
      <c r="A3" s="113"/>
      <c r="B3" s="108"/>
      <c r="C3" s="113"/>
      <c r="D3" s="113"/>
      <c r="E3" s="113"/>
      <c r="F3" s="114"/>
      <c r="G3" s="115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</row>
    <row r="4" spans="1:153" s="1" customFormat="1" ht="12" customHeight="1">
      <c r="A4" s="219" t="s">
        <v>69</v>
      </c>
      <c r="B4" s="219"/>
      <c r="C4" s="220"/>
      <c r="D4" s="220"/>
      <c r="E4" s="220"/>
      <c r="F4" s="220"/>
      <c r="G4" s="219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19"/>
      <c r="AK4" s="219"/>
      <c r="AL4" s="220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</row>
    <row r="5" spans="1:153" s="1" customFormat="1" ht="12" customHeight="1">
      <c r="A5" s="116" t="s">
        <v>67</v>
      </c>
      <c r="B5" s="116"/>
      <c r="C5" s="116"/>
      <c r="D5" s="116"/>
      <c r="E5" s="116"/>
      <c r="F5" s="117"/>
      <c r="G5" s="118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35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</row>
    <row r="6" spans="1:153" s="2" customFormat="1" ht="21" customHeight="1">
      <c r="A6" s="207" t="s">
        <v>2</v>
      </c>
      <c r="B6" s="207" t="s">
        <v>3</v>
      </c>
      <c r="C6" s="211" t="s">
        <v>70</v>
      </c>
      <c r="D6" s="9"/>
      <c r="E6" s="211" t="s">
        <v>71</v>
      </c>
      <c r="F6" s="211" t="s">
        <v>72</v>
      </c>
      <c r="G6" s="211" t="s">
        <v>73</v>
      </c>
      <c r="H6" s="207" t="s">
        <v>74</v>
      </c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 t="s">
        <v>75</v>
      </c>
      <c r="AF6" s="207"/>
      <c r="AG6" s="207"/>
      <c r="AH6" s="207"/>
      <c r="AI6" s="207"/>
      <c r="AJ6" s="207"/>
      <c r="AK6" s="207"/>
      <c r="AL6" s="207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</row>
    <row r="7" spans="1:153" s="2" customFormat="1" ht="21" customHeight="1">
      <c r="A7" s="207"/>
      <c r="B7" s="207"/>
      <c r="C7" s="211"/>
      <c r="D7" s="9"/>
      <c r="E7" s="211"/>
      <c r="F7" s="211"/>
      <c r="G7" s="211"/>
      <c r="H7" s="207" t="s">
        <v>76</v>
      </c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 t="s">
        <v>77</v>
      </c>
      <c r="U7" s="208"/>
      <c r="V7" s="207" t="s">
        <v>78</v>
      </c>
      <c r="W7" s="207"/>
      <c r="X7" s="207"/>
      <c r="Y7" s="207" t="s">
        <v>79</v>
      </c>
      <c r="Z7" s="208"/>
      <c r="AA7" s="207" t="s">
        <v>80</v>
      </c>
      <c r="AB7" s="208"/>
      <c r="AC7" s="207" t="s">
        <v>81</v>
      </c>
      <c r="AD7" s="208"/>
      <c r="AE7" s="209" t="s">
        <v>82</v>
      </c>
      <c r="AF7" s="208"/>
      <c r="AG7" s="209" t="s">
        <v>83</v>
      </c>
      <c r="AH7" s="208"/>
      <c r="AI7" s="206" t="s">
        <v>84</v>
      </c>
      <c r="AJ7" s="206" t="s">
        <v>85</v>
      </c>
      <c r="AK7" s="206" t="s">
        <v>86</v>
      </c>
      <c r="AL7" s="206" t="s">
        <v>87</v>
      </c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</row>
    <row r="8" spans="1:153" s="2" customFormat="1" ht="78" customHeight="1">
      <c r="A8" s="207"/>
      <c r="B8" s="207"/>
      <c r="C8" s="211"/>
      <c r="D8" s="9"/>
      <c r="E8" s="211"/>
      <c r="F8" s="211"/>
      <c r="G8" s="211"/>
      <c r="H8" s="119" t="s">
        <v>88</v>
      </c>
      <c r="I8" s="119" t="s">
        <v>89</v>
      </c>
      <c r="J8" s="217" t="s">
        <v>90</v>
      </c>
      <c r="K8" s="217"/>
      <c r="L8" s="217" t="s">
        <v>91</v>
      </c>
      <c r="M8" s="217"/>
      <c r="N8" s="217" t="s">
        <v>92</v>
      </c>
      <c r="O8" s="217"/>
      <c r="P8" s="217" t="s">
        <v>93</v>
      </c>
      <c r="Q8" s="217"/>
      <c r="R8" s="217" t="s">
        <v>94</v>
      </c>
      <c r="S8" s="217"/>
      <c r="T8" s="208"/>
      <c r="U8" s="208"/>
      <c r="V8" s="207"/>
      <c r="W8" s="207"/>
      <c r="X8" s="207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6"/>
      <c r="AK8" s="206"/>
      <c r="AL8" s="206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</row>
    <row r="9" spans="1:153" s="2" customFormat="1" ht="9" customHeight="1">
      <c r="A9" s="207"/>
      <c r="B9" s="207"/>
      <c r="C9" s="211"/>
      <c r="D9" s="9"/>
      <c r="E9" s="211"/>
      <c r="F9" s="9"/>
      <c r="G9" s="211" t="s">
        <v>26</v>
      </c>
      <c r="H9" s="212" t="s">
        <v>26</v>
      </c>
      <c r="I9" s="212" t="s">
        <v>26</v>
      </c>
      <c r="J9" s="212" t="s">
        <v>95</v>
      </c>
      <c r="K9" s="212" t="s">
        <v>26</v>
      </c>
      <c r="L9" s="212" t="s">
        <v>95</v>
      </c>
      <c r="M9" s="212" t="s">
        <v>26</v>
      </c>
      <c r="N9" s="212" t="s">
        <v>95</v>
      </c>
      <c r="O9" s="212" t="s">
        <v>26</v>
      </c>
      <c r="P9" s="212" t="s">
        <v>95</v>
      </c>
      <c r="Q9" s="212" t="s">
        <v>26</v>
      </c>
      <c r="R9" s="212" t="s">
        <v>95</v>
      </c>
      <c r="S9" s="212" t="s">
        <v>26</v>
      </c>
      <c r="T9" s="210" t="s">
        <v>96</v>
      </c>
      <c r="U9" s="207" t="s">
        <v>26</v>
      </c>
      <c r="V9" s="206" t="s">
        <v>97</v>
      </c>
      <c r="W9" s="211" t="s">
        <v>98</v>
      </c>
      <c r="X9" s="211" t="s">
        <v>26</v>
      </c>
      <c r="Y9" s="207" t="s">
        <v>98</v>
      </c>
      <c r="Z9" s="207" t="s">
        <v>26</v>
      </c>
      <c r="AA9" s="207" t="s">
        <v>98</v>
      </c>
      <c r="AB9" s="207" t="s">
        <v>26</v>
      </c>
      <c r="AC9" s="207" t="s">
        <v>99</v>
      </c>
      <c r="AD9" s="207" t="s">
        <v>26</v>
      </c>
      <c r="AE9" s="207" t="s">
        <v>98</v>
      </c>
      <c r="AF9" s="207" t="s">
        <v>26</v>
      </c>
      <c r="AG9" s="207" t="s">
        <v>98</v>
      </c>
      <c r="AH9" s="207" t="s">
        <v>26</v>
      </c>
      <c r="AI9" s="207" t="s">
        <v>26</v>
      </c>
      <c r="AJ9" s="207" t="s">
        <v>26</v>
      </c>
      <c r="AK9" s="207" t="s">
        <v>26</v>
      </c>
      <c r="AL9" s="207" t="s">
        <v>26</v>
      </c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</row>
    <row r="10" spans="1:153" s="2" customFormat="1" ht="9.75" customHeight="1">
      <c r="A10" s="207"/>
      <c r="B10" s="207"/>
      <c r="C10" s="211"/>
      <c r="D10" s="9"/>
      <c r="E10" s="211"/>
      <c r="F10" s="9"/>
      <c r="G10" s="211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0"/>
      <c r="U10" s="207"/>
      <c r="V10" s="206"/>
      <c r="W10" s="211"/>
      <c r="X10" s="211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</row>
    <row r="11" spans="1:153" s="2" customFormat="1" ht="25.5" customHeight="1">
      <c r="A11" s="207"/>
      <c r="B11" s="207"/>
      <c r="C11" s="211"/>
      <c r="D11" s="9"/>
      <c r="E11" s="211"/>
      <c r="F11" s="9"/>
      <c r="G11" s="211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0"/>
      <c r="U11" s="207"/>
      <c r="V11" s="206"/>
      <c r="W11" s="211"/>
      <c r="X11" s="211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</row>
    <row r="12" spans="1:153" s="2" customFormat="1" ht="12" customHeight="1">
      <c r="A12" s="7" t="s">
        <v>100</v>
      </c>
      <c r="B12" s="7" t="s">
        <v>101</v>
      </c>
      <c r="C12" s="7"/>
      <c r="D12" s="7"/>
      <c r="E12" s="7"/>
      <c r="F12" s="9"/>
      <c r="G12" s="7">
        <v>3</v>
      </c>
      <c r="H12" s="7">
        <v>4</v>
      </c>
      <c r="I12" s="7">
        <v>5</v>
      </c>
      <c r="J12" s="7"/>
      <c r="K12" s="7">
        <v>6</v>
      </c>
      <c r="L12" s="7"/>
      <c r="M12" s="7">
        <v>7</v>
      </c>
      <c r="N12" s="7"/>
      <c r="O12" s="7">
        <v>8</v>
      </c>
      <c r="P12" s="7"/>
      <c r="Q12" s="7">
        <v>9</v>
      </c>
      <c r="R12" s="7"/>
      <c r="S12" s="7">
        <v>10</v>
      </c>
      <c r="T12" s="7">
        <v>11</v>
      </c>
      <c r="U12" s="7">
        <v>12</v>
      </c>
      <c r="V12" s="7">
        <v>13</v>
      </c>
      <c r="W12" s="7">
        <v>14</v>
      </c>
      <c r="X12" s="7">
        <v>15</v>
      </c>
      <c r="Y12" s="7">
        <v>16</v>
      </c>
      <c r="Z12" s="7">
        <v>17</v>
      </c>
      <c r="AA12" s="7">
        <v>18</v>
      </c>
      <c r="AB12" s="7">
        <v>19</v>
      </c>
      <c r="AC12" s="7">
        <v>20</v>
      </c>
      <c r="AD12" s="7">
        <v>21</v>
      </c>
      <c r="AE12" s="7">
        <v>22</v>
      </c>
      <c r="AF12" s="7">
        <v>23</v>
      </c>
      <c r="AG12" s="7">
        <v>24</v>
      </c>
      <c r="AH12" s="7">
        <v>25</v>
      </c>
      <c r="AI12" s="7">
        <v>26</v>
      </c>
      <c r="AJ12" s="7">
        <v>27</v>
      </c>
      <c r="AK12" s="7">
        <v>28</v>
      </c>
      <c r="AL12" s="7">
        <v>29</v>
      </c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</row>
    <row r="13" spans="1:153" s="3" customFormat="1" ht="43.5" customHeight="1">
      <c r="A13" s="216" t="s">
        <v>102</v>
      </c>
      <c r="B13" s="216"/>
      <c r="C13" s="120"/>
      <c r="D13" s="120"/>
      <c r="E13" s="120"/>
      <c r="F13" s="121"/>
      <c r="G13" s="173">
        <f>G20+G24+G48</f>
        <v>257234334.49000001</v>
      </c>
      <c r="H13" s="173">
        <f>H20+H24+H48</f>
        <v>2661376.84</v>
      </c>
      <c r="I13" s="173">
        <f>I20+I24+I48</f>
        <v>1512431.22</v>
      </c>
      <c r="J13" s="122">
        <v>41470.400000000001</v>
      </c>
      <c r="K13" s="122">
        <v>0</v>
      </c>
      <c r="L13" s="122">
        <f>L20+L24+L48</f>
        <v>0</v>
      </c>
      <c r="M13" s="122">
        <f>M20+M24+M48</f>
        <v>540106.19999999995</v>
      </c>
      <c r="N13" s="122">
        <f>N20+N24+N48</f>
        <v>0</v>
      </c>
      <c r="O13" s="122">
        <f>O20+O24+O48</f>
        <v>279586.32</v>
      </c>
      <c r="P13" s="122">
        <v>9616.7000000000007</v>
      </c>
      <c r="Q13" s="122">
        <v>0</v>
      </c>
      <c r="R13" s="122">
        <f>R20+R24+R48</f>
        <v>0</v>
      </c>
      <c r="S13" s="122">
        <f>S20+S24+S48</f>
        <v>329253.09999999998</v>
      </c>
      <c r="T13" s="136">
        <v>0</v>
      </c>
      <c r="U13" s="122">
        <v>0</v>
      </c>
      <c r="V13" s="137" t="s">
        <v>28</v>
      </c>
      <c r="W13" s="122">
        <f>W20+W24+W48</f>
        <v>19919.89</v>
      </c>
      <c r="X13" s="173">
        <f>X20+X24+X48</f>
        <v>242778367.52999997</v>
      </c>
      <c r="Y13" s="122">
        <v>0</v>
      </c>
      <c r="Z13" s="122">
        <v>0</v>
      </c>
      <c r="AA13" s="122">
        <v>0</v>
      </c>
      <c r="AB13" s="122">
        <v>0</v>
      </c>
      <c r="AC13" s="122">
        <v>0</v>
      </c>
      <c r="AD13" s="122">
        <v>0</v>
      </c>
      <c r="AE13" s="122">
        <v>0</v>
      </c>
      <c r="AF13" s="122">
        <v>0</v>
      </c>
      <c r="AG13" s="122">
        <v>0</v>
      </c>
      <c r="AH13" s="122">
        <v>0</v>
      </c>
      <c r="AI13" s="122">
        <v>0</v>
      </c>
      <c r="AJ13" s="173">
        <f>AJ20+AJ24+AJ48</f>
        <v>7384717.709999999</v>
      </c>
      <c r="AK13" s="173">
        <f>AK20+AK24+AK48</f>
        <v>3692358.8899999997</v>
      </c>
      <c r="AL13" s="122">
        <v>0</v>
      </c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</row>
    <row r="14" spans="1:153" s="1" customFormat="1" ht="15" customHeight="1">
      <c r="A14" s="215" t="s">
        <v>103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</row>
    <row r="15" spans="1:153" s="3" customFormat="1" ht="12.75" customHeight="1">
      <c r="A15" s="213" t="s">
        <v>30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</row>
    <row r="16" spans="1:153" s="3" customFormat="1" ht="21" customHeight="1">
      <c r="A16" s="123">
        <v>1</v>
      </c>
      <c r="B16" s="124" t="s">
        <v>31</v>
      </c>
      <c r="C16" s="125">
        <v>69.286545138888897</v>
      </c>
      <c r="D16" s="126">
        <v>1982</v>
      </c>
      <c r="E16" s="127">
        <v>2025</v>
      </c>
      <c r="F16" s="125">
        <v>305908</v>
      </c>
      <c r="G16" s="176">
        <f>X16+AJ16+AK16</f>
        <v>8433017.0700000003</v>
      </c>
      <c r="H16" s="129">
        <v>0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3">
        <v>0</v>
      </c>
      <c r="U16" s="129">
        <v>0</v>
      </c>
      <c r="V16" s="138" t="s">
        <v>104</v>
      </c>
      <c r="W16" s="129">
        <v>660</v>
      </c>
      <c r="X16" s="171">
        <v>8069872.7999999998</v>
      </c>
      <c r="Y16" s="143">
        <v>0</v>
      </c>
      <c r="Z16" s="143">
        <v>0</v>
      </c>
      <c r="AA16" s="143">
        <v>0</v>
      </c>
      <c r="AB16" s="143">
        <v>0</v>
      </c>
      <c r="AC16" s="143">
        <v>0</v>
      </c>
      <c r="AD16" s="143">
        <v>0</v>
      </c>
      <c r="AE16" s="143">
        <v>0</v>
      </c>
      <c r="AF16" s="143">
        <v>0</v>
      </c>
      <c r="AG16" s="143">
        <v>0</v>
      </c>
      <c r="AH16" s="143">
        <v>0</v>
      </c>
      <c r="AI16" s="143">
        <v>0</v>
      </c>
      <c r="AJ16" s="175">
        <v>242096.18</v>
      </c>
      <c r="AK16" s="175">
        <v>121048.09</v>
      </c>
      <c r="AL16" s="143">
        <v>0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</row>
    <row r="17" spans="1:153" s="3" customFormat="1" ht="20.25" customHeight="1">
      <c r="A17" s="123">
        <v>2</v>
      </c>
      <c r="B17" s="124" t="s">
        <v>36</v>
      </c>
      <c r="C17" s="125">
        <v>61.916760774410797</v>
      </c>
      <c r="D17" s="126">
        <v>1973</v>
      </c>
      <c r="E17" s="127">
        <v>2025</v>
      </c>
      <c r="F17" s="125">
        <v>349110.92</v>
      </c>
      <c r="G17" s="176">
        <f>X17+AJ17+AK17</f>
        <v>6823077.4500000002</v>
      </c>
      <c r="H17" s="129">
        <v>0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29">
        <v>0</v>
      </c>
      <c r="O17" s="129">
        <v>0</v>
      </c>
      <c r="P17" s="129">
        <v>0</v>
      </c>
      <c r="Q17" s="129">
        <v>0</v>
      </c>
      <c r="R17" s="129">
        <v>0</v>
      </c>
      <c r="S17" s="129">
        <v>0</v>
      </c>
      <c r="T17" s="123">
        <v>0</v>
      </c>
      <c r="U17" s="129">
        <v>0</v>
      </c>
      <c r="V17" s="138" t="s">
        <v>104</v>
      </c>
      <c r="W17" s="129">
        <v>534</v>
      </c>
      <c r="X17" s="171">
        <v>6529260.7199999997</v>
      </c>
      <c r="Y17" s="143">
        <v>0</v>
      </c>
      <c r="Z17" s="143">
        <v>0</v>
      </c>
      <c r="AA17" s="143">
        <v>0</v>
      </c>
      <c r="AB17" s="143">
        <v>0</v>
      </c>
      <c r="AC17" s="143">
        <v>0</v>
      </c>
      <c r="AD17" s="143">
        <v>0</v>
      </c>
      <c r="AE17" s="143">
        <v>0</v>
      </c>
      <c r="AF17" s="143">
        <v>0</v>
      </c>
      <c r="AG17" s="143">
        <v>0</v>
      </c>
      <c r="AH17" s="143">
        <v>0</v>
      </c>
      <c r="AI17" s="143">
        <v>0</v>
      </c>
      <c r="AJ17" s="175">
        <v>195877.82</v>
      </c>
      <c r="AK17" s="175">
        <v>97938.91</v>
      </c>
      <c r="AL17" s="143">
        <v>0</v>
      </c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</row>
    <row r="18" spans="1:153" s="3" customFormat="1" ht="28.5" customHeight="1">
      <c r="A18" s="123">
        <v>3</v>
      </c>
      <c r="B18" s="124" t="s">
        <v>37</v>
      </c>
      <c r="C18" s="125">
        <v>55.613624464782198</v>
      </c>
      <c r="D18" s="126">
        <v>1978</v>
      </c>
      <c r="E18" s="127">
        <v>2024</v>
      </c>
      <c r="F18" s="125">
        <v>200390.13</v>
      </c>
      <c r="G18" s="176">
        <f>X18+AJ18+AK18</f>
        <v>6375872</v>
      </c>
      <c r="H18" s="129">
        <v>0</v>
      </c>
      <c r="I18" s="128">
        <v>0</v>
      </c>
      <c r="J18" s="128">
        <v>0</v>
      </c>
      <c r="K18" s="128">
        <v>0</v>
      </c>
      <c r="L18" s="128">
        <v>0</v>
      </c>
      <c r="M18" s="128">
        <v>0</v>
      </c>
      <c r="N18" s="129">
        <v>0</v>
      </c>
      <c r="O18" s="129">
        <v>0</v>
      </c>
      <c r="P18" s="129">
        <v>0</v>
      </c>
      <c r="Q18" s="129">
        <v>0</v>
      </c>
      <c r="R18" s="129">
        <v>0</v>
      </c>
      <c r="S18" s="129">
        <v>0</v>
      </c>
      <c r="T18" s="123">
        <v>0</v>
      </c>
      <c r="U18" s="129">
        <v>0</v>
      </c>
      <c r="V18" s="138" t="s">
        <v>104</v>
      </c>
      <c r="W18" s="129">
        <v>499</v>
      </c>
      <c r="X18" s="171">
        <v>6101312.9199999999</v>
      </c>
      <c r="Y18" s="143">
        <v>0</v>
      </c>
      <c r="Z18" s="143">
        <v>0</v>
      </c>
      <c r="AA18" s="143">
        <v>0</v>
      </c>
      <c r="AB18" s="143">
        <v>0</v>
      </c>
      <c r="AC18" s="143">
        <v>0</v>
      </c>
      <c r="AD18" s="143">
        <v>0</v>
      </c>
      <c r="AE18" s="143">
        <v>0</v>
      </c>
      <c r="AF18" s="143">
        <v>0</v>
      </c>
      <c r="AG18" s="143">
        <v>0</v>
      </c>
      <c r="AH18" s="143">
        <v>0</v>
      </c>
      <c r="AI18" s="143">
        <v>0</v>
      </c>
      <c r="AJ18" s="175">
        <v>183039.39</v>
      </c>
      <c r="AK18" s="175">
        <v>91519.69</v>
      </c>
      <c r="AL18" s="143">
        <v>0</v>
      </c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</row>
    <row r="19" spans="1:153" s="3" customFormat="1" ht="28.5" customHeight="1">
      <c r="A19" s="123">
        <v>4</v>
      </c>
      <c r="B19" s="177" t="s">
        <v>66</v>
      </c>
      <c r="C19" s="125"/>
      <c r="D19" s="126"/>
      <c r="E19" s="127"/>
      <c r="F19" s="125"/>
      <c r="G19" s="176">
        <v>8124677.2599999998</v>
      </c>
      <c r="H19" s="129">
        <v>0</v>
      </c>
      <c r="I19" s="128">
        <v>0</v>
      </c>
      <c r="J19" s="128"/>
      <c r="K19" s="128">
        <v>0</v>
      </c>
      <c r="L19" s="128">
        <v>0</v>
      </c>
      <c r="M19" s="128">
        <v>0</v>
      </c>
      <c r="N19" s="129">
        <v>0</v>
      </c>
      <c r="O19" s="129">
        <v>0</v>
      </c>
      <c r="P19" s="129"/>
      <c r="Q19" s="129">
        <v>0</v>
      </c>
      <c r="R19" s="129">
        <v>0</v>
      </c>
      <c r="S19" s="129">
        <v>0</v>
      </c>
      <c r="T19" s="123">
        <v>0</v>
      </c>
      <c r="U19" s="129">
        <v>0</v>
      </c>
      <c r="V19" s="178" t="s">
        <v>105</v>
      </c>
      <c r="W19" s="129">
        <v>643.89</v>
      </c>
      <c r="X19" s="171">
        <v>7774810.7800000003</v>
      </c>
      <c r="Y19" s="143">
        <v>0</v>
      </c>
      <c r="Z19" s="143">
        <v>0</v>
      </c>
      <c r="AA19" s="143">
        <v>0</v>
      </c>
      <c r="AB19" s="143">
        <v>0</v>
      </c>
      <c r="AC19" s="143">
        <v>0</v>
      </c>
      <c r="AD19" s="143">
        <v>0</v>
      </c>
      <c r="AE19" s="143">
        <v>0</v>
      </c>
      <c r="AF19" s="143">
        <v>0</v>
      </c>
      <c r="AG19" s="143">
        <v>0</v>
      </c>
      <c r="AH19" s="143">
        <v>0</v>
      </c>
      <c r="AI19" s="143">
        <v>0</v>
      </c>
      <c r="AJ19" s="175">
        <v>233244.32</v>
      </c>
      <c r="AK19" s="175">
        <v>116622.16</v>
      </c>
      <c r="AL19" s="143">
        <v>0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</row>
    <row r="20" spans="1:153" s="3" customFormat="1" ht="28.5" customHeight="1">
      <c r="A20" s="214" t="s">
        <v>38</v>
      </c>
      <c r="B20" s="214"/>
      <c r="C20" s="125"/>
      <c r="D20" s="126"/>
      <c r="E20" s="130"/>
      <c r="F20" s="125"/>
      <c r="G20" s="172">
        <f>G16+G17+G18+G19</f>
        <v>29756643.780000001</v>
      </c>
      <c r="H20" s="131">
        <v>0</v>
      </c>
      <c r="I20" s="131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1">
        <v>0</v>
      </c>
      <c r="S20" s="131">
        <v>0</v>
      </c>
      <c r="T20" s="139">
        <v>0</v>
      </c>
      <c r="U20" s="131">
        <v>0</v>
      </c>
      <c r="V20" s="131" t="s">
        <v>28</v>
      </c>
      <c r="W20" s="131">
        <f>W16+W17+W18+W19</f>
        <v>2336.89</v>
      </c>
      <c r="X20" s="172">
        <f>X16+X17+X18+X19</f>
        <v>28475257.219999999</v>
      </c>
      <c r="Y20" s="131">
        <v>0</v>
      </c>
      <c r="Z20" s="131">
        <v>0</v>
      </c>
      <c r="AA20" s="131">
        <v>0</v>
      </c>
      <c r="AB20" s="131">
        <v>0</v>
      </c>
      <c r="AC20" s="131">
        <v>0</v>
      </c>
      <c r="AD20" s="131">
        <v>0</v>
      </c>
      <c r="AE20" s="131">
        <v>0</v>
      </c>
      <c r="AF20" s="131">
        <v>0</v>
      </c>
      <c r="AG20" s="131">
        <v>0</v>
      </c>
      <c r="AH20" s="131">
        <v>0</v>
      </c>
      <c r="AI20" s="131">
        <v>0</v>
      </c>
      <c r="AJ20" s="172">
        <f>AJ16+AJ17+AJ18+AJ19</f>
        <v>854257.71</v>
      </c>
      <c r="AK20" s="172">
        <f>AK16+AK17+AK18+AK19</f>
        <v>427128.85</v>
      </c>
      <c r="AL20" s="131">
        <v>0</v>
      </c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</row>
    <row r="21" spans="1:153" s="1" customFormat="1" ht="15" customHeight="1">
      <c r="A21" s="215" t="s">
        <v>39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</row>
    <row r="22" spans="1:153" s="3" customFormat="1" ht="12.75" customHeight="1">
      <c r="A22" s="213" t="s">
        <v>30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</row>
    <row r="23" spans="1:153" s="3" customFormat="1" ht="24" customHeight="1">
      <c r="A23" s="123">
        <v>1</v>
      </c>
      <c r="B23" s="124" t="s">
        <v>40</v>
      </c>
      <c r="C23" s="125">
        <v>29.9027401035632</v>
      </c>
      <c r="D23" s="126">
        <v>1990</v>
      </c>
      <c r="E23" s="127">
        <v>2025</v>
      </c>
      <c r="F23" s="125">
        <v>1606037.45</v>
      </c>
      <c r="G23" s="176">
        <f>X23+AJ23+AK23</f>
        <v>18015991.02</v>
      </c>
      <c r="H23" s="129">
        <v>0</v>
      </c>
      <c r="I23" s="128">
        <v>0</v>
      </c>
      <c r="J23" s="128">
        <v>0</v>
      </c>
      <c r="K23" s="128">
        <v>0</v>
      </c>
      <c r="L23" s="128">
        <v>0</v>
      </c>
      <c r="M23" s="128">
        <v>0</v>
      </c>
      <c r="N23" s="129">
        <v>0</v>
      </c>
      <c r="O23" s="129">
        <v>0</v>
      </c>
      <c r="P23" s="129">
        <v>0</v>
      </c>
      <c r="Q23" s="129">
        <v>0</v>
      </c>
      <c r="R23" s="129">
        <v>0</v>
      </c>
      <c r="S23" s="129">
        <v>0</v>
      </c>
      <c r="T23" s="123">
        <v>0</v>
      </c>
      <c r="U23" s="129">
        <v>0</v>
      </c>
      <c r="V23" s="138" t="s">
        <v>104</v>
      </c>
      <c r="W23" s="129">
        <v>1410</v>
      </c>
      <c r="X23" s="171">
        <v>17240182.800000001</v>
      </c>
      <c r="Y23" s="143">
        <v>0</v>
      </c>
      <c r="Z23" s="143">
        <v>0</v>
      </c>
      <c r="AA23" s="143">
        <v>0</v>
      </c>
      <c r="AB23" s="143">
        <v>0</v>
      </c>
      <c r="AC23" s="143">
        <v>0</v>
      </c>
      <c r="AD23" s="143">
        <v>0</v>
      </c>
      <c r="AE23" s="143">
        <v>0</v>
      </c>
      <c r="AF23" s="143">
        <v>0</v>
      </c>
      <c r="AG23" s="143">
        <v>0</v>
      </c>
      <c r="AH23" s="143">
        <v>0</v>
      </c>
      <c r="AI23" s="143">
        <v>0</v>
      </c>
      <c r="AJ23" s="143">
        <v>517205.48</v>
      </c>
      <c r="AK23" s="143">
        <v>258602.74</v>
      </c>
      <c r="AL23" s="143">
        <v>0</v>
      </c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</row>
    <row r="24" spans="1:153" s="3" customFormat="1" ht="28.5" customHeight="1">
      <c r="A24" s="214" t="s">
        <v>38</v>
      </c>
      <c r="B24" s="214"/>
      <c r="C24" s="125"/>
      <c r="D24" s="126"/>
      <c r="E24" s="130"/>
      <c r="F24" s="125"/>
      <c r="G24" s="172">
        <f>G23</f>
        <v>18015991.02</v>
      </c>
      <c r="H24" s="131">
        <v>0</v>
      </c>
      <c r="I24" s="131">
        <v>0</v>
      </c>
      <c r="J24" s="128">
        <v>0</v>
      </c>
      <c r="K24" s="131">
        <v>0</v>
      </c>
      <c r="L24" s="131">
        <v>0</v>
      </c>
      <c r="M24" s="131">
        <v>0</v>
      </c>
      <c r="N24" s="131">
        <v>0</v>
      </c>
      <c r="O24" s="131">
        <v>0</v>
      </c>
      <c r="P24" s="131">
        <v>0</v>
      </c>
      <c r="Q24" s="131">
        <v>0</v>
      </c>
      <c r="R24" s="131">
        <v>0</v>
      </c>
      <c r="S24" s="131">
        <v>0</v>
      </c>
      <c r="T24" s="139">
        <v>0</v>
      </c>
      <c r="U24" s="131">
        <v>0</v>
      </c>
      <c r="V24" s="131" t="s">
        <v>28</v>
      </c>
      <c r="W24" s="131">
        <f>W23</f>
        <v>1410</v>
      </c>
      <c r="X24" s="172">
        <f>X23</f>
        <v>17240182.800000001</v>
      </c>
      <c r="Y24" s="131">
        <v>0</v>
      </c>
      <c r="Z24" s="131">
        <v>0</v>
      </c>
      <c r="AA24" s="131">
        <v>0</v>
      </c>
      <c r="AB24" s="131">
        <v>0</v>
      </c>
      <c r="AC24" s="131">
        <v>0</v>
      </c>
      <c r="AD24" s="131">
        <v>0</v>
      </c>
      <c r="AE24" s="131">
        <v>0</v>
      </c>
      <c r="AF24" s="131">
        <v>0</v>
      </c>
      <c r="AG24" s="131">
        <v>0</v>
      </c>
      <c r="AH24" s="131">
        <v>0</v>
      </c>
      <c r="AI24" s="131">
        <v>0</v>
      </c>
      <c r="AJ24" s="131">
        <f>AJ23</f>
        <v>517205.48</v>
      </c>
      <c r="AK24" s="131">
        <f>AK23</f>
        <v>258602.74</v>
      </c>
      <c r="AL24" s="131">
        <v>0</v>
      </c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</row>
    <row r="25" spans="1:153" s="1" customFormat="1" ht="15" customHeight="1">
      <c r="A25" s="215" t="s">
        <v>43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</row>
    <row r="26" spans="1:153" s="3" customFormat="1" ht="12" customHeight="1">
      <c r="A26" s="213" t="s">
        <v>30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</row>
    <row r="27" spans="1:153" s="3" customFormat="1" ht="18.75" customHeight="1">
      <c r="A27" s="123">
        <v>1</v>
      </c>
      <c r="B27" s="124" t="s">
        <v>44</v>
      </c>
      <c r="C27" s="125">
        <v>24.621563301324599</v>
      </c>
      <c r="D27" s="126">
        <v>1990</v>
      </c>
      <c r="E27" s="127">
        <v>2025</v>
      </c>
      <c r="F27" s="125">
        <v>1236111.6399999999</v>
      </c>
      <c r="G27" s="176">
        <f t="shared" ref="G27:G46" si="0">X27+AJ27+AK27</f>
        <v>8353191.3099999996</v>
      </c>
      <c r="H27" s="129">
        <v>0</v>
      </c>
      <c r="I27" s="128">
        <v>0</v>
      </c>
      <c r="J27" s="128">
        <v>0</v>
      </c>
      <c r="K27" s="128">
        <v>0</v>
      </c>
      <c r="L27" s="128">
        <v>0</v>
      </c>
      <c r="M27" s="128">
        <v>0</v>
      </c>
      <c r="N27" s="129">
        <v>0</v>
      </c>
      <c r="O27" s="129">
        <v>0</v>
      </c>
      <c r="P27" s="129">
        <v>0</v>
      </c>
      <c r="Q27" s="129">
        <v>0</v>
      </c>
      <c r="R27" s="129">
        <v>0</v>
      </c>
      <c r="S27" s="129">
        <v>0</v>
      </c>
      <c r="T27" s="123">
        <v>0</v>
      </c>
      <c r="U27" s="129">
        <v>0</v>
      </c>
      <c r="V27" s="138" t="s">
        <v>104</v>
      </c>
      <c r="W27" s="140">
        <v>662</v>
      </c>
      <c r="X27" s="174">
        <v>7993484.5</v>
      </c>
      <c r="Y27" s="143">
        <v>0</v>
      </c>
      <c r="Z27" s="143">
        <v>0</v>
      </c>
      <c r="AA27" s="143">
        <v>0</v>
      </c>
      <c r="AB27" s="143">
        <v>0</v>
      </c>
      <c r="AC27" s="143">
        <v>0</v>
      </c>
      <c r="AD27" s="143">
        <v>0</v>
      </c>
      <c r="AE27" s="143">
        <v>0</v>
      </c>
      <c r="AF27" s="143">
        <v>0</v>
      </c>
      <c r="AG27" s="143">
        <v>0</v>
      </c>
      <c r="AH27" s="143">
        <v>0</v>
      </c>
      <c r="AI27" s="143">
        <v>0</v>
      </c>
      <c r="AJ27" s="175">
        <v>239804.54</v>
      </c>
      <c r="AK27" s="175">
        <v>119902.27</v>
      </c>
      <c r="AL27" s="143">
        <v>0</v>
      </c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</row>
    <row r="28" spans="1:153" s="3" customFormat="1" ht="18" customHeight="1">
      <c r="A28" s="123">
        <v>2</v>
      </c>
      <c r="B28" s="124" t="s">
        <v>46</v>
      </c>
      <c r="C28" s="125">
        <v>39.176070462482997</v>
      </c>
      <c r="D28" s="126">
        <v>1991</v>
      </c>
      <c r="E28" s="127">
        <v>2025</v>
      </c>
      <c r="F28" s="125">
        <v>781383.27</v>
      </c>
      <c r="G28" s="176">
        <f t="shared" si="0"/>
        <v>14750574.970000001</v>
      </c>
      <c r="H28" s="129">
        <v>0</v>
      </c>
      <c r="I28" s="128">
        <v>0</v>
      </c>
      <c r="J28" s="128">
        <v>0</v>
      </c>
      <c r="K28" s="128">
        <v>0</v>
      </c>
      <c r="L28" s="128">
        <v>0</v>
      </c>
      <c r="M28" s="128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3">
        <v>0</v>
      </c>
      <c r="U28" s="129">
        <v>0</v>
      </c>
      <c r="V28" s="138" t="s">
        <v>105</v>
      </c>
      <c r="W28" s="129">
        <v>1169</v>
      </c>
      <c r="X28" s="171">
        <v>14115382.75</v>
      </c>
      <c r="Y28" s="143">
        <v>0</v>
      </c>
      <c r="Z28" s="143">
        <v>0</v>
      </c>
      <c r="AA28" s="143">
        <v>0</v>
      </c>
      <c r="AB28" s="143">
        <v>0</v>
      </c>
      <c r="AC28" s="143">
        <v>0</v>
      </c>
      <c r="AD28" s="143">
        <v>0</v>
      </c>
      <c r="AE28" s="143">
        <v>0</v>
      </c>
      <c r="AF28" s="143">
        <v>0</v>
      </c>
      <c r="AG28" s="143">
        <v>0</v>
      </c>
      <c r="AH28" s="143">
        <v>0</v>
      </c>
      <c r="AI28" s="143">
        <v>0</v>
      </c>
      <c r="AJ28" s="175">
        <v>423461.48</v>
      </c>
      <c r="AK28" s="175">
        <v>211730.74</v>
      </c>
      <c r="AL28" s="143">
        <v>0</v>
      </c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</row>
    <row r="29" spans="1:153" s="3" customFormat="1" ht="18.75" customHeight="1">
      <c r="A29" s="123">
        <v>3</v>
      </c>
      <c r="B29" s="124" t="s">
        <v>47</v>
      </c>
      <c r="C29" s="125">
        <v>70.612971960685599</v>
      </c>
      <c r="D29" s="126">
        <v>1984</v>
      </c>
      <c r="E29" s="127">
        <v>2025</v>
      </c>
      <c r="F29" s="125">
        <v>223310.61</v>
      </c>
      <c r="G29" s="176">
        <f t="shared" si="0"/>
        <v>13930397.58</v>
      </c>
      <c r="H29" s="129">
        <v>0</v>
      </c>
      <c r="I29" s="128">
        <v>0</v>
      </c>
      <c r="J29" s="128">
        <v>0</v>
      </c>
      <c r="K29" s="128">
        <v>0</v>
      </c>
      <c r="L29" s="128">
        <v>0</v>
      </c>
      <c r="M29" s="128">
        <v>0</v>
      </c>
      <c r="N29" s="129">
        <v>0</v>
      </c>
      <c r="O29" s="129">
        <v>0</v>
      </c>
      <c r="P29" s="129">
        <v>0</v>
      </c>
      <c r="Q29" s="129">
        <v>0</v>
      </c>
      <c r="R29" s="129">
        <v>0</v>
      </c>
      <c r="S29" s="129">
        <v>0</v>
      </c>
      <c r="T29" s="123">
        <v>0</v>
      </c>
      <c r="U29" s="129">
        <v>0</v>
      </c>
      <c r="V29" s="138" t="s">
        <v>105</v>
      </c>
      <c r="W29" s="129">
        <v>1104</v>
      </c>
      <c r="X29" s="171">
        <v>13330524</v>
      </c>
      <c r="Y29" s="143">
        <v>0</v>
      </c>
      <c r="Z29" s="143">
        <v>0</v>
      </c>
      <c r="AA29" s="143">
        <v>0</v>
      </c>
      <c r="AB29" s="143">
        <v>0</v>
      </c>
      <c r="AC29" s="143">
        <v>0</v>
      </c>
      <c r="AD29" s="143">
        <v>0</v>
      </c>
      <c r="AE29" s="143">
        <v>0</v>
      </c>
      <c r="AF29" s="143">
        <v>0</v>
      </c>
      <c r="AG29" s="143">
        <v>0</v>
      </c>
      <c r="AH29" s="143">
        <v>0</v>
      </c>
      <c r="AI29" s="143">
        <v>0</v>
      </c>
      <c r="AJ29" s="175">
        <v>399915.72</v>
      </c>
      <c r="AK29" s="175">
        <v>199957.86</v>
      </c>
      <c r="AL29" s="143">
        <v>0</v>
      </c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</row>
    <row r="30" spans="1:153" s="3" customFormat="1" ht="18" customHeight="1">
      <c r="A30" s="123">
        <v>4</v>
      </c>
      <c r="B30" s="124" t="s">
        <v>48</v>
      </c>
      <c r="C30" s="125">
        <v>93.426202786945296</v>
      </c>
      <c r="D30" s="126">
        <v>1970</v>
      </c>
      <c r="E30" s="127">
        <v>2024</v>
      </c>
      <c r="F30" s="125">
        <v>179490.24</v>
      </c>
      <c r="G30" s="176">
        <f t="shared" si="0"/>
        <v>13952810.07</v>
      </c>
      <c r="H30" s="129">
        <v>0</v>
      </c>
      <c r="I30" s="128">
        <v>0</v>
      </c>
      <c r="J30" s="128">
        <v>0</v>
      </c>
      <c r="K30" s="128">
        <v>0</v>
      </c>
      <c r="L30" s="128">
        <v>0</v>
      </c>
      <c r="M30" s="128">
        <v>0</v>
      </c>
      <c r="N30" s="129">
        <v>0</v>
      </c>
      <c r="O30" s="129">
        <v>0</v>
      </c>
      <c r="P30" s="129">
        <v>0</v>
      </c>
      <c r="Q30" s="129">
        <v>0</v>
      </c>
      <c r="R30" s="129">
        <v>0</v>
      </c>
      <c r="S30" s="129">
        <v>0</v>
      </c>
      <c r="T30" s="123">
        <v>0</v>
      </c>
      <c r="U30" s="129">
        <v>0</v>
      </c>
      <c r="V30" s="138" t="s">
        <v>104</v>
      </c>
      <c r="W30" s="129">
        <v>1092</v>
      </c>
      <c r="X30" s="171">
        <v>13351971.359999999</v>
      </c>
      <c r="Y30" s="143">
        <v>0</v>
      </c>
      <c r="Z30" s="143">
        <v>0</v>
      </c>
      <c r="AA30" s="143">
        <v>0</v>
      </c>
      <c r="AB30" s="143">
        <v>0</v>
      </c>
      <c r="AC30" s="143">
        <v>0</v>
      </c>
      <c r="AD30" s="143">
        <v>0</v>
      </c>
      <c r="AE30" s="143">
        <v>0</v>
      </c>
      <c r="AF30" s="143">
        <v>0</v>
      </c>
      <c r="AG30" s="143">
        <v>0</v>
      </c>
      <c r="AH30" s="143">
        <v>0</v>
      </c>
      <c r="AI30" s="143">
        <v>0</v>
      </c>
      <c r="AJ30" s="175">
        <v>400559.14</v>
      </c>
      <c r="AK30" s="175">
        <v>200279.57</v>
      </c>
      <c r="AL30" s="143">
        <v>0</v>
      </c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</row>
    <row r="31" spans="1:153" s="3" customFormat="1" ht="18.75" customHeight="1">
      <c r="A31" s="123">
        <v>5</v>
      </c>
      <c r="B31" s="124" t="s">
        <v>49</v>
      </c>
      <c r="C31" s="125">
        <v>69.442324086354205</v>
      </c>
      <c r="D31" s="126">
        <v>1982</v>
      </c>
      <c r="E31" s="127">
        <v>2025</v>
      </c>
      <c r="F31" s="125">
        <v>287473.81</v>
      </c>
      <c r="G31" s="176">
        <f t="shared" si="0"/>
        <v>8433017.0700000003</v>
      </c>
      <c r="H31" s="129">
        <v>0</v>
      </c>
      <c r="I31" s="128">
        <v>0</v>
      </c>
      <c r="J31" s="128">
        <v>0</v>
      </c>
      <c r="K31" s="128">
        <v>0</v>
      </c>
      <c r="L31" s="128">
        <v>0</v>
      </c>
      <c r="M31" s="128">
        <v>0</v>
      </c>
      <c r="N31" s="129">
        <v>0</v>
      </c>
      <c r="O31" s="129">
        <v>0</v>
      </c>
      <c r="P31" s="129">
        <v>0</v>
      </c>
      <c r="Q31" s="129">
        <v>0</v>
      </c>
      <c r="R31" s="129">
        <v>0</v>
      </c>
      <c r="S31" s="129">
        <v>0</v>
      </c>
      <c r="T31" s="123">
        <v>0</v>
      </c>
      <c r="U31" s="129">
        <v>0</v>
      </c>
      <c r="V31" s="138" t="s">
        <v>104</v>
      </c>
      <c r="W31" s="129">
        <v>660</v>
      </c>
      <c r="X31" s="171">
        <v>8069872.7999999998</v>
      </c>
      <c r="Y31" s="143">
        <v>0</v>
      </c>
      <c r="Z31" s="143">
        <v>0</v>
      </c>
      <c r="AA31" s="143">
        <v>0</v>
      </c>
      <c r="AB31" s="143">
        <v>0</v>
      </c>
      <c r="AC31" s="143">
        <v>0</v>
      </c>
      <c r="AD31" s="143">
        <v>0</v>
      </c>
      <c r="AE31" s="143">
        <v>0</v>
      </c>
      <c r="AF31" s="143">
        <v>0</v>
      </c>
      <c r="AG31" s="143">
        <v>0</v>
      </c>
      <c r="AH31" s="143">
        <v>0</v>
      </c>
      <c r="AI31" s="143">
        <v>0</v>
      </c>
      <c r="AJ31" s="175">
        <v>242096.18</v>
      </c>
      <c r="AK31" s="175">
        <v>121048.09</v>
      </c>
      <c r="AL31" s="143">
        <v>0</v>
      </c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</row>
    <row r="32" spans="1:153" s="3" customFormat="1" ht="33.75" customHeight="1">
      <c r="A32" s="123">
        <v>6</v>
      </c>
      <c r="B32" s="124" t="s">
        <v>50</v>
      </c>
      <c r="C32" s="125">
        <v>69.695548747953097</v>
      </c>
      <c r="D32" s="126">
        <v>1982</v>
      </c>
      <c r="E32" s="127">
        <v>2025</v>
      </c>
      <c r="F32" s="125">
        <v>269335.93</v>
      </c>
      <c r="G32" s="176">
        <f t="shared" si="0"/>
        <v>6605863.3799999999</v>
      </c>
      <c r="H32" s="129">
        <v>0</v>
      </c>
      <c r="I32" s="128">
        <v>0</v>
      </c>
      <c r="J32" s="128">
        <v>0</v>
      </c>
      <c r="K32" s="128">
        <v>0</v>
      </c>
      <c r="L32" s="128">
        <v>0</v>
      </c>
      <c r="M32" s="128">
        <v>0</v>
      </c>
      <c r="N32" s="129">
        <v>0</v>
      </c>
      <c r="O32" s="129">
        <v>0</v>
      </c>
      <c r="P32" s="129">
        <v>0</v>
      </c>
      <c r="Q32" s="129">
        <v>0</v>
      </c>
      <c r="R32" s="129">
        <v>0</v>
      </c>
      <c r="S32" s="129">
        <v>0</v>
      </c>
      <c r="T32" s="123">
        <v>0</v>
      </c>
      <c r="U32" s="129">
        <v>0</v>
      </c>
      <c r="V32" s="138" t="s">
        <v>104</v>
      </c>
      <c r="W32" s="129">
        <v>517</v>
      </c>
      <c r="X32" s="171">
        <v>6321400.3600000003</v>
      </c>
      <c r="Y32" s="143">
        <v>0</v>
      </c>
      <c r="Z32" s="143">
        <v>0</v>
      </c>
      <c r="AA32" s="143">
        <v>0</v>
      </c>
      <c r="AB32" s="143">
        <v>0</v>
      </c>
      <c r="AC32" s="143">
        <v>0</v>
      </c>
      <c r="AD32" s="143">
        <v>0</v>
      </c>
      <c r="AE32" s="143">
        <v>0</v>
      </c>
      <c r="AF32" s="143">
        <v>0</v>
      </c>
      <c r="AG32" s="143">
        <v>0</v>
      </c>
      <c r="AH32" s="143">
        <v>0</v>
      </c>
      <c r="AI32" s="143">
        <v>0</v>
      </c>
      <c r="AJ32" s="175">
        <v>189642.01</v>
      </c>
      <c r="AK32" s="175">
        <v>94821.01</v>
      </c>
      <c r="AL32" s="143">
        <v>0</v>
      </c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</row>
    <row r="33" spans="1:153" s="3" customFormat="1" ht="15.75" customHeight="1">
      <c r="A33" s="123">
        <v>7</v>
      </c>
      <c r="B33" s="124" t="s">
        <v>51</v>
      </c>
      <c r="C33" s="125">
        <v>166.12620809792799</v>
      </c>
      <c r="D33" s="126">
        <v>1972</v>
      </c>
      <c r="E33" s="127">
        <v>2025</v>
      </c>
      <c r="F33" s="125">
        <v>296358.34999999998</v>
      </c>
      <c r="G33" s="176">
        <f t="shared" si="0"/>
        <v>14374460.93</v>
      </c>
      <c r="H33" s="129">
        <v>0</v>
      </c>
      <c r="I33" s="128">
        <v>0</v>
      </c>
      <c r="J33" s="128">
        <v>0</v>
      </c>
      <c r="K33" s="128">
        <v>0</v>
      </c>
      <c r="L33" s="128">
        <v>0</v>
      </c>
      <c r="M33" s="128">
        <v>0</v>
      </c>
      <c r="N33" s="129">
        <v>0</v>
      </c>
      <c r="O33" s="129">
        <v>0</v>
      </c>
      <c r="P33" s="129">
        <v>0</v>
      </c>
      <c r="Q33" s="129">
        <v>0</v>
      </c>
      <c r="R33" s="129">
        <v>0</v>
      </c>
      <c r="S33" s="129">
        <v>0</v>
      </c>
      <c r="T33" s="123">
        <v>0</v>
      </c>
      <c r="U33" s="129">
        <v>0</v>
      </c>
      <c r="V33" s="138" t="s">
        <v>104</v>
      </c>
      <c r="W33" s="129">
        <v>1125</v>
      </c>
      <c r="X33" s="171">
        <v>13755465</v>
      </c>
      <c r="Y33" s="143">
        <v>0</v>
      </c>
      <c r="Z33" s="143">
        <v>0</v>
      </c>
      <c r="AA33" s="143">
        <v>0</v>
      </c>
      <c r="AB33" s="143">
        <v>0</v>
      </c>
      <c r="AC33" s="143">
        <v>0</v>
      </c>
      <c r="AD33" s="143">
        <v>0</v>
      </c>
      <c r="AE33" s="143">
        <v>0</v>
      </c>
      <c r="AF33" s="143">
        <v>0</v>
      </c>
      <c r="AG33" s="143">
        <v>0</v>
      </c>
      <c r="AH33" s="143">
        <v>0</v>
      </c>
      <c r="AI33" s="143">
        <v>0</v>
      </c>
      <c r="AJ33" s="175">
        <v>412663.95</v>
      </c>
      <c r="AK33" s="175">
        <v>206331.98</v>
      </c>
      <c r="AL33" s="143">
        <v>0</v>
      </c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</row>
    <row r="34" spans="1:153" s="3" customFormat="1" ht="15" customHeight="1">
      <c r="A34" s="123">
        <v>8</v>
      </c>
      <c r="B34" s="124" t="s">
        <v>52</v>
      </c>
      <c r="C34" s="125">
        <v>165.06650809792799</v>
      </c>
      <c r="D34" s="126">
        <v>1972</v>
      </c>
      <c r="E34" s="127">
        <v>2025</v>
      </c>
      <c r="F34" s="125">
        <v>352628.42</v>
      </c>
      <c r="G34" s="176">
        <f t="shared" si="0"/>
        <v>14374460.93</v>
      </c>
      <c r="H34" s="129">
        <v>0</v>
      </c>
      <c r="I34" s="128">
        <v>0</v>
      </c>
      <c r="J34" s="128">
        <v>0</v>
      </c>
      <c r="K34" s="128">
        <v>0</v>
      </c>
      <c r="L34" s="128">
        <v>0</v>
      </c>
      <c r="M34" s="128">
        <v>0</v>
      </c>
      <c r="N34" s="129">
        <v>0</v>
      </c>
      <c r="O34" s="129">
        <v>0</v>
      </c>
      <c r="P34" s="129">
        <v>0</v>
      </c>
      <c r="Q34" s="129">
        <v>0</v>
      </c>
      <c r="R34" s="129">
        <v>0</v>
      </c>
      <c r="S34" s="129">
        <v>0</v>
      </c>
      <c r="T34" s="123">
        <v>0</v>
      </c>
      <c r="U34" s="129">
        <v>0</v>
      </c>
      <c r="V34" s="138" t="s">
        <v>104</v>
      </c>
      <c r="W34" s="129">
        <v>1125</v>
      </c>
      <c r="X34" s="171">
        <v>13755465</v>
      </c>
      <c r="Y34" s="143">
        <v>0</v>
      </c>
      <c r="Z34" s="143">
        <v>0</v>
      </c>
      <c r="AA34" s="143">
        <v>0</v>
      </c>
      <c r="AB34" s="143">
        <v>0</v>
      </c>
      <c r="AC34" s="143">
        <v>0</v>
      </c>
      <c r="AD34" s="143">
        <v>0</v>
      </c>
      <c r="AE34" s="143">
        <v>0</v>
      </c>
      <c r="AF34" s="143">
        <v>0</v>
      </c>
      <c r="AG34" s="143">
        <v>0</v>
      </c>
      <c r="AH34" s="143">
        <v>0</v>
      </c>
      <c r="AI34" s="143">
        <v>0</v>
      </c>
      <c r="AJ34" s="175">
        <v>412663.95</v>
      </c>
      <c r="AK34" s="175">
        <v>206331.98</v>
      </c>
      <c r="AL34" s="143">
        <v>0</v>
      </c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</row>
    <row r="35" spans="1:153" s="3" customFormat="1" ht="17.25" customHeight="1">
      <c r="A35" s="123">
        <v>9</v>
      </c>
      <c r="B35" s="124" t="s">
        <v>53</v>
      </c>
      <c r="C35" s="125">
        <v>69.180183137911797</v>
      </c>
      <c r="D35" s="126">
        <v>1963</v>
      </c>
      <c r="E35" s="127">
        <v>2023</v>
      </c>
      <c r="F35" s="125">
        <v>188881.39</v>
      </c>
      <c r="G35" s="176">
        <f t="shared" si="0"/>
        <v>14374460.93</v>
      </c>
      <c r="H35" s="129">
        <v>0</v>
      </c>
      <c r="I35" s="128">
        <v>0</v>
      </c>
      <c r="J35" s="128">
        <v>0</v>
      </c>
      <c r="K35" s="128">
        <v>0</v>
      </c>
      <c r="L35" s="128">
        <v>0</v>
      </c>
      <c r="M35" s="128">
        <v>0</v>
      </c>
      <c r="N35" s="129">
        <v>0</v>
      </c>
      <c r="O35" s="129">
        <v>0</v>
      </c>
      <c r="P35" s="129">
        <v>0</v>
      </c>
      <c r="Q35" s="129">
        <v>0</v>
      </c>
      <c r="R35" s="129">
        <v>0</v>
      </c>
      <c r="S35" s="129">
        <v>0</v>
      </c>
      <c r="T35" s="141">
        <v>0</v>
      </c>
      <c r="U35" s="129">
        <v>0</v>
      </c>
      <c r="V35" s="138" t="s">
        <v>104</v>
      </c>
      <c r="W35" s="129">
        <v>1125</v>
      </c>
      <c r="X35" s="171">
        <v>13755465</v>
      </c>
      <c r="Y35" s="143">
        <v>0</v>
      </c>
      <c r="Z35" s="143">
        <v>0</v>
      </c>
      <c r="AA35" s="143">
        <v>0</v>
      </c>
      <c r="AB35" s="143">
        <v>0</v>
      </c>
      <c r="AC35" s="143">
        <v>0</v>
      </c>
      <c r="AD35" s="143">
        <v>0</v>
      </c>
      <c r="AE35" s="143">
        <v>0</v>
      </c>
      <c r="AF35" s="143">
        <v>0</v>
      </c>
      <c r="AG35" s="143">
        <v>0</v>
      </c>
      <c r="AH35" s="143">
        <v>0</v>
      </c>
      <c r="AI35" s="143">
        <v>0</v>
      </c>
      <c r="AJ35" s="175">
        <v>412663.95</v>
      </c>
      <c r="AK35" s="175">
        <v>206331.98</v>
      </c>
      <c r="AL35" s="143">
        <v>0</v>
      </c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</row>
    <row r="36" spans="1:153" s="3" customFormat="1" ht="17.25" customHeight="1">
      <c r="A36" s="123">
        <v>10</v>
      </c>
      <c r="B36" s="124" t="s">
        <v>54</v>
      </c>
      <c r="C36" s="125">
        <v>80.966601097153202</v>
      </c>
      <c r="D36" s="126">
        <v>1964</v>
      </c>
      <c r="E36" s="127">
        <v>2023</v>
      </c>
      <c r="F36" s="125">
        <v>172577.47</v>
      </c>
      <c r="G36" s="176">
        <f t="shared" si="0"/>
        <v>14374460.93</v>
      </c>
      <c r="H36" s="129">
        <v>0</v>
      </c>
      <c r="I36" s="128">
        <v>0</v>
      </c>
      <c r="J36" s="128">
        <v>0</v>
      </c>
      <c r="K36" s="128">
        <v>0</v>
      </c>
      <c r="L36" s="128">
        <v>0</v>
      </c>
      <c r="M36" s="128">
        <v>0</v>
      </c>
      <c r="N36" s="129">
        <v>0</v>
      </c>
      <c r="O36" s="129">
        <v>0</v>
      </c>
      <c r="P36" s="129">
        <v>0</v>
      </c>
      <c r="Q36" s="129">
        <v>0</v>
      </c>
      <c r="R36" s="129">
        <v>0</v>
      </c>
      <c r="S36" s="129">
        <v>0</v>
      </c>
      <c r="T36" s="141">
        <v>0</v>
      </c>
      <c r="U36" s="129">
        <v>0</v>
      </c>
      <c r="V36" s="138" t="s">
        <v>104</v>
      </c>
      <c r="W36" s="129">
        <v>1125</v>
      </c>
      <c r="X36" s="171">
        <v>13755465</v>
      </c>
      <c r="Y36" s="143">
        <v>0</v>
      </c>
      <c r="Z36" s="143">
        <v>0</v>
      </c>
      <c r="AA36" s="143">
        <v>0</v>
      </c>
      <c r="AB36" s="143">
        <v>0</v>
      </c>
      <c r="AC36" s="143">
        <v>0</v>
      </c>
      <c r="AD36" s="143">
        <v>0</v>
      </c>
      <c r="AE36" s="143">
        <v>0</v>
      </c>
      <c r="AF36" s="143">
        <v>0</v>
      </c>
      <c r="AG36" s="143">
        <v>0</v>
      </c>
      <c r="AH36" s="143">
        <v>0</v>
      </c>
      <c r="AI36" s="143">
        <v>0</v>
      </c>
      <c r="AJ36" s="175">
        <v>412663.95</v>
      </c>
      <c r="AK36" s="175">
        <v>206331.98</v>
      </c>
      <c r="AL36" s="143">
        <v>0</v>
      </c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</row>
    <row r="37" spans="1:153" s="3" customFormat="1" ht="15" customHeight="1">
      <c r="A37" s="123">
        <v>11</v>
      </c>
      <c r="B37" s="124" t="s">
        <v>55</v>
      </c>
      <c r="C37" s="125">
        <v>79.558474517252293</v>
      </c>
      <c r="D37" s="126">
        <v>1963</v>
      </c>
      <c r="E37" s="127">
        <v>2023</v>
      </c>
      <c r="F37" s="125">
        <v>153663.34</v>
      </c>
      <c r="G37" s="176">
        <f t="shared" si="0"/>
        <v>14374460.93</v>
      </c>
      <c r="H37" s="129">
        <v>0</v>
      </c>
      <c r="I37" s="128">
        <v>0</v>
      </c>
      <c r="J37" s="128">
        <v>0</v>
      </c>
      <c r="K37" s="128">
        <v>0</v>
      </c>
      <c r="L37" s="128">
        <v>0</v>
      </c>
      <c r="M37" s="128">
        <v>0</v>
      </c>
      <c r="N37" s="129">
        <v>0</v>
      </c>
      <c r="O37" s="129">
        <v>0</v>
      </c>
      <c r="P37" s="129">
        <v>0</v>
      </c>
      <c r="Q37" s="129">
        <v>0</v>
      </c>
      <c r="R37" s="129">
        <v>0</v>
      </c>
      <c r="S37" s="129">
        <v>0</v>
      </c>
      <c r="T37" s="141">
        <v>0</v>
      </c>
      <c r="U37" s="129">
        <v>0</v>
      </c>
      <c r="V37" s="138" t="s">
        <v>104</v>
      </c>
      <c r="W37" s="129">
        <v>1125</v>
      </c>
      <c r="X37" s="171">
        <v>13755465</v>
      </c>
      <c r="Y37" s="143">
        <v>0</v>
      </c>
      <c r="Z37" s="143">
        <v>0</v>
      </c>
      <c r="AA37" s="143">
        <v>0</v>
      </c>
      <c r="AB37" s="143">
        <v>0</v>
      </c>
      <c r="AC37" s="143">
        <v>0</v>
      </c>
      <c r="AD37" s="143">
        <v>0</v>
      </c>
      <c r="AE37" s="143">
        <v>0</v>
      </c>
      <c r="AF37" s="143">
        <v>0</v>
      </c>
      <c r="AG37" s="143">
        <v>0</v>
      </c>
      <c r="AH37" s="143">
        <v>0</v>
      </c>
      <c r="AI37" s="143">
        <v>0</v>
      </c>
      <c r="AJ37" s="175">
        <v>412663.95</v>
      </c>
      <c r="AK37" s="175">
        <v>206331.98</v>
      </c>
      <c r="AL37" s="143">
        <v>0</v>
      </c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</row>
    <row r="38" spans="1:153" s="3" customFormat="1" ht="15" customHeight="1">
      <c r="A38" s="123">
        <v>12</v>
      </c>
      <c r="B38" s="124" t="s">
        <v>56</v>
      </c>
      <c r="C38" s="125">
        <v>51.350355220872103</v>
      </c>
      <c r="D38" s="126">
        <v>1982</v>
      </c>
      <c r="E38" s="127">
        <v>2025</v>
      </c>
      <c r="F38" s="125">
        <v>278074.46999999997</v>
      </c>
      <c r="G38" s="176">
        <f t="shared" si="0"/>
        <v>6874186.6500000004</v>
      </c>
      <c r="H38" s="129">
        <v>0</v>
      </c>
      <c r="I38" s="128">
        <v>0</v>
      </c>
      <c r="J38" s="128">
        <v>0</v>
      </c>
      <c r="K38" s="128">
        <v>0</v>
      </c>
      <c r="L38" s="128">
        <v>0</v>
      </c>
      <c r="M38" s="128">
        <v>0</v>
      </c>
      <c r="N38" s="129">
        <v>0</v>
      </c>
      <c r="O38" s="129">
        <v>0</v>
      </c>
      <c r="P38" s="129">
        <v>0</v>
      </c>
      <c r="Q38" s="129">
        <v>0</v>
      </c>
      <c r="R38" s="129">
        <v>0</v>
      </c>
      <c r="S38" s="129">
        <v>0</v>
      </c>
      <c r="T38" s="123">
        <v>0</v>
      </c>
      <c r="U38" s="129">
        <v>0</v>
      </c>
      <c r="V38" s="138" t="s">
        <v>104</v>
      </c>
      <c r="W38" s="129">
        <v>538</v>
      </c>
      <c r="X38" s="171">
        <v>6578169.04</v>
      </c>
      <c r="Y38" s="143">
        <v>0</v>
      </c>
      <c r="Z38" s="143">
        <v>0</v>
      </c>
      <c r="AA38" s="143">
        <v>0</v>
      </c>
      <c r="AB38" s="143">
        <v>0</v>
      </c>
      <c r="AC38" s="143">
        <v>0</v>
      </c>
      <c r="AD38" s="143">
        <v>0</v>
      </c>
      <c r="AE38" s="143">
        <v>0</v>
      </c>
      <c r="AF38" s="143">
        <v>0</v>
      </c>
      <c r="AG38" s="143">
        <v>0</v>
      </c>
      <c r="AH38" s="143">
        <v>0</v>
      </c>
      <c r="AI38" s="143">
        <v>0</v>
      </c>
      <c r="AJ38" s="175">
        <v>197345.07</v>
      </c>
      <c r="AK38" s="175">
        <v>98672.54</v>
      </c>
      <c r="AL38" s="143">
        <v>0</v>
      </c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</row>
    <row r="39" spans="1:153" s="3" customFormat="1" ht="18" customHeight="1">
      <c r="A39" s="123">
        <v>13</v>
      </c>
      <c r="B39" s="124" t="s">
        <v>57</v>
      </c>
      <c r="C39" s="125"/>
      <c r="D39" s="126"/>
      <c r="E39" s="127"/>
      <c r="F39" s="125"/>
      <c r="G39" s="176">
        <f t="shared" si="0"/>
        <v>6695304.4699999997</v>
      </c>
      <c r="H39" s="129">
        <v>0</v>
      </c>
      <c r="I39" s="128">
        <v>0</v>
      </c>
      <c r="J39" s="128">
        <v>0</v>
      </c>
      <c r="K39" s="128">
        <v>0</v>
      </c>
      <c r="L39" s="128">
        <v>0</v>
      </c>
      <c r="M39" s="128">
        <v>0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29">
        <v>0</v>
      </c>
      <c r="T39" s="123">
        <v>0</v>
      </c>
      <c r="U39" s="129">
        <v>0</v>
      </c>
      <c r="V39" s="138" t="s">
        <v>104</v>
      </c>
      <c r="W39" s="129">
        <v>524</v>
      </c>
      <c r="X39" s="171">
        <v>6406989.9199999999</v>
      </c>
      <c r="Y39" s="143">
        <v>0</v>
      </c>
      <c r="Z39" s="143">
        <v>0</v>
      </c>
      <c r="AA39" s="143">
        <v>0</v>
      </c>
      <c r="AB39" s="143">
        <v>0</v>
      </c>
      <c r="AC39" s="143">
        <v>0</v>
      </c>
      <c r="AD39" s="143">
        <v>0</v>
      </c>
      <c r="AE39" s="143">
        <v>0</v>
      </c>
      <c r="AF39" s="143">
        <v>0</v>
      </c>
      <c r="AG39" s="143">
        <v>0</v>
      </c>
      <c r="AH39" s="143">
        <v>0</v>
      </c>
      <c r="AI39" s="143">
        <v>0</v>
      </c>
      <c r="AJ39" s="175">
        <v>192209.7</v>
      </c>
      <c r="AK39" s="175">
        <v>96104.85</v>
      </c>
      <c r="AL39" s="143">
        <v>0</v>
      </c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</row>
    <row r="40" spans="1:153" s="3" customFormat="1" ht="15.75" customHeight="1">
      <c r="A40" s="123">
        <v>14</v>
      </c>
      <c r="B40" s="124" t="s">
        <v>58</v>
      </c>
      <c r="C40" s="125"/>
      <c r="D40" s="126"/>
      <c r="E40" s="127"/>
      <c r="F40" s="125"/>
      <c r="G40" s="176">
        <f t="shared" si="0"/>
        <v>5443129.2000000002</v>
      </c>
      <c r="H40" s="129">
        <v>0</v>
      </c>
      <c r="I40" s="128">
        <v>0</v>
      </c>
      <c r="J40" s="128">
        <v>0</v>
      </c>
      <c r="K40" s="128">
        <v>0</v>
      </c>
      <c r="L40" s="128">
        <v>0</v>
      </c>
      <c r="M40" s="128">
        <v>0</v>
      </c>
      <c r="N40" s="129">
        <v>0</v>
      </c>
      <c r="O40" s="129">
        <v>0</v>
      </c>
      <c r="P40" s="129">
        <v>0</v>
      </c>
      <c r="Q40" s="129">
        <v>0</v>
      </c>
      <c r="R40" s="129">
        <v>0</v>
      </c>
      <c r="S40" s="129">
        <v>0</v>
      </c>
      <c r="T40" s="123">
        <v>0</v>
      </c>
      <c r="U40" s="129">
        <v>0</v>
      </c>
      <c r="V40" s="138" t="s">
        <v>104</v>
      </c>
      <c r="W40" s="129">
        <v>426</v>
      </c>
      <c r="X40" s="171">
        <v>5208736.08</v>
      </c>
      <c r="Y40" s="143">
        <v>0</v>
      </c>
      <c r="Z40" s="143">
        <v>0</v>
      </c>
      <c r="AA40" s="143">
        <v>0</v>
      </c>
      <c r="AB40" s="143">
        <v>0</v>
      </c>
      <c r="AC40" s="143">
        <v>0</v>
      </c>
      <c r="AD40" s="143">
        <v>0</v>
      </c>
      <c r="AE40" s="143">
        <v>0</v>
      </c>
      <c r="AF40" s="143">
        <v>0</v>
      </c>
      <c r="AG40" s="143">
        <v>0</v>
      </c>
      <c r="AH40" s="143">
        <v>0</v>
      </c>
      <c r="AI40" s="143">
        <v>0</v>
      </c>
      <c r="AJ40" s="175">
        <v>156262.07999999999</v>
      </c>
      <c r="AK40" s="175">
        <v>78131.039999999994</v>
      </c>
      <c r="AL40" s="143">
        <v>0</v>
      </c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</row>
    <row r="41" spans="1:153" s="3" customFormat="1" ht="15.75" customHeight="1">
      <c r="A41" s="123">
        <v>15</v>
      </c>
      <c r="B41" s="124" t="s">
        <v>59</v>
      </c>
      <c r="C41" s="125"/>
      <c r="D41" s="126"/>
      <c r="E41" s="127"/>
      <c r="F41" s="125"/>
      <c r="G41" s="176">
        <f t="shared" si="0"/>
        <v>5443129.2000000002</v>
      </c>
      <c r="H41" s="129">
        <v>0</v>
      </c>
      <c r="I41" s="128">
        <v>0</v>
      </c>
      <c r="J41" s="128">
        <v>0</v>
      </c>
      <c r="K41" s="128">
        <v>0</v>
      </c>
      <c r="L41" s="128">
        <v>0</v>
      </c>
      <c r="M41" s="128">
        <v>0</v>
      </c>
      <c r="N41" s="129">
        <v>0</v>
      </c>
      <c r="O41" s="129">
        <v>0</v>
      </c>
      <c r="P41" s="129">
        <v>0</v>
      </c>
      <c r="Q41" s="129">
        <v>0</v>
      </c>
      <c r="R41" s="129">
        <v>0</v>
      </c>
      <c r="S41" s="129">
        <v>0</v>
      </c>
      <c r="T41" s="123">
        <v>0</v>
      </c>
      <c r="U41" s="129">
        <v>0</v>
      </c>
      <c r="V41" s="138" t="s">
        <v>104</v>
      </c>
      <c r="W41" s="129">
        <v>426</v>
      </c>
      <c r="X41" s="171">
        <v>5208736.08</v>
      </c>
      <c r="Y41" s="143">
        <v>0</v>
      </c>
      <c r="Z41" s="143">
        <v>0</v>
      </c>
      <c r="AA41" s="143">
        <v>0</v>
      </c>
      <c r="AB41" s="143">
        <v>0</v>
      </c>
      <c r="AC41" s="143">
        <v>0</v>
      </c>
      <c r="AD41" s="143">
        <v>0</v>
      </c>
      <c r="AE41" s="143">
        <v>0</v>
      </c>
      <c r="AF41" s="143">
        <v>0</v>
      </c>
      <c r="AG41" s="143">
        <v>0</v>
      </c>
      <c r="AH41" s="143">
        <v>0</v>
      </c>
      <c r="AI41" s="143">
        <v>0</v>
      </c>
      <c r="AJ41" s="175">
        <v>156262.07999999999</v>
      </c>
      <c r="AK41" s="175">
        <v>78131.039999999994</v>
      </c>
      <c r="AL41" s="143">
        <v>0</v>
      </c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</row>
    <row r="42" spans="1:153" s="3" customFormat="1" ht="16.5" customHeight="1">
      <c r="A42" s="123">
        <v>16</v>
      </c>
      <c r="B42" s="124" t="s">
        <v>60</v>
      </c>
      <c r="C42" s="125"/>
      <c r="D42" s="126"/>
      <c r="E42" s="127"/>
      <c r="F42" s="125"/>
      <c r="G42" s="176">
        <f t="shared" si="0"/>
        <v>7078623.4199999999</v>
      </c>
      <c r="H42" s="129">
        <v>0</v>
      </c>
      <c r="I42" s="128">
        <v>0</v>
      </c>
      <c r="J42" s="128">
        <v>0</v>
      </c>
      <c r="K42" s="128">
        <v>0</v>
      </c>
      <c r="L42" s="128">
        <v>0</v>
      </c>
      <c r="M42" s="128">
        <v>0</v>
      </c>
      <c r="N42" s="129">
        <v>0</v>
      </c>
      <c r="O42" s="129">
        <v>0</v>
      </c>
      <c r="P42" s="129">
        <v>0</v>
      </c>
      <c r="Q42" s="129">
        <v>0</v>
      </c>
      <c r="R42" s="129">
        <v>0</v>
      </c>
      <c r="S42" s="129">
        <v>0</v>
      </c>
      <c r="T42" s="123">
        <v>0</v>
      </c>
      <c r="U42" s="129">
        <v>0</v>
      </c>
      <c r="V42" s="138" t="s">
        <v>104</v>
      </c>
      <c r="W42" s="129">
        <v>554</v>
      </c>
      <c r="X42" s="171">
        <v>6773802.3200000003</v>
      </c>
      <c r="Y42" s="143">
        <v>0</v>
      </c>
      <c r="Z42" s="143">
        <v>0</v>
      </c>
      <c r="AA42" s="143">
        <v>0</v>
      </c>
      <c r="AB42" s="143">
        <v>0</v>
      </c>
      <c r="AC42" s="143">
        <v>0</v>
      </c>
      <c r="AD42" s="143">
        <v>0</v>
      </c>
      <c r="AE42" s="143">
        <v>0</v>
      </c>
      <c r="AF42" s="143">
        <v>0</v>
      </c>
      <c r="AG42" s="143">
        <v>0</v>
      </c>
      <c r="AH42" s="143">
        <v>0</v>
      </c>
      <c r="AI42" s="143">
        <v>0</v>
      </c>
      <c r="AJ42" s="175">
        <v>203214.07</v>
      </c>
      <c r="AK42" s="175">
        <v>101607.03</v>
      </c>
      <c r="AL42" s="143">
        <v>0</v>
      </c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</row>
    <row r="43" spans="1:153" s="3" customFormat="1" ht="33.75" customHeight="1">
      <c r="A43" s="123">
        <v>17</v>
      </c>
      <c r="B43" s="124" t="s">
        <v>61</v>
      </c>
      <c r="C43" s="125"/>
      <c r="D43" s="126"/>
      <c r="E43" s="127"/>
      <c r="F43" s="125"/>
      <c r="G43" s="176">
        <f t="shared" si="0"/>
        <v>10017402.1</v>
      </c>
      <c r="H43" s="129">
        <v>0</v>
      </c>
      <c r="I43" s="128">
        <v>0</v>
      </c>
      <c r="J43" s="128">
        <v>0</v>
      </c>
      <c r="K43" s="128">
        <v>0</v>
      </c>
      <c r="L43" s="128">
        <v>0</v>
      </c>
      <c r="M43" s="128">
        <v>0</v>
      </c>
      <c r="N43" s="129">
        <v>0</v>
      </c>
      <c r="O43" s="129">
        <v>0</v>
      </c>
      <c r="P43" s="129">
        <v>0</v>
      </c>
      <c r="Q43" s="129">
        <v>0</v>
      </c>
      <c r="R43" s="129">
        <v>0</v>
      </c>
      <c r="S43" s="129">
        <v>0</v>
      </c>
      <c r="T43" s="123">
        <v>0</v>
      </c>
      <c r="U43" s="129">
        <v>0</v>
      </c>
      <c r="V43" s="138" t="s">
        <v>104</v>
      </c>
      <c r="W43" s="129">
        <v>784</v>
      </c>
      <c r="X43" s="171">
        <v>9586030.7200000007</v>
      </c>
      <c r="Y43" s="143">
        <v>0</v>
      </c>
      <c r="Z43" s="143">
        <v>0</v>
      </c>
      <c r="AA43" s="143">
        <v>0</v>
      </c>
      <c r="AB43" s="143">
        <v>0</v>
      </c>
      <c r="AC43" s="143">
        <v>0</v>
      </c>
      <c r="AD43" s="143">
        <v>0</v>
      </c>
      <c r="AE43" s="143">
        <v>0</v>
      </c>
      <c r="AF43" s="143">
        <v>0</v>
      </c>
      <c r="AG43" s="143">
        <v>0</v>
      </c>
      <c r="AH43" s="143">
        <v>0</v>
      </c>
      <c r="AI43" s="143">
        <v>0</v>
      </c>
      <c r="AJ43" s="175">
        <v>287580.92</v>
      </c>
      <c r="AK43" s="175">
        <v>143790.46</v>
      </c>
      <c r="AL43" s="143">
        <v>0</v>
      </c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</row>
    <row r="44" spans="1:153" s="3" customFormat="1" ht="16.5" customHeight="1">
      <c r="A44" s="123">
        <v>18</v>
      </c>
      <c r="B44" s="124" t="s">
        <v>62</v>
      </c>
      <c r="C44" s="125"/>
      <c r="D44" s="126"/>
      <c r="E44" s="127"/>
      <c r="F44" s="125"/>
      <c r="G44" s="176">
        <f t="shared" si="0"/>
        <v>6720859.0599999996</v>
      </c>
      <c r="H44" s="129">
        <v>0</v>
      </c>
      <c r="I44" s="128">
        <v>0</v>
      </c>
      <c r="J44" s="128">
        <v>0</v>
      </c>
      <c r="K44" s="128">
        <v>0</v>
      </c>
      <c r="L44" s="128">
        <v>0</v>
      </c>
      <c r="M44" s="128">
        <v>0</v>
      </c>
      <c r="N44" s="129">
        <v>0</v>
      </c>
      <c r="O44" s="129">
        <v>0</v>
      </c>
      <c r="P44" s="129">
        <v>0</v>
      </c>
      <c r="Q44" s="129">
        <v>0</v>
      </c>
      <c r="R44" s="129">
        <v>0</v>
      </c>
      <c r="S44" s="129">
        <v>0</v>
      </c>
      <c r="T44" s="123">
        <v>0</v>
      </c>
      <c r="U44" s="129">
        <v>0</v>
      </c>
      <c r="V44" s="138" t="s">
        <v>104</v>
      </c>
      <c r="W44" s="129">
        <v>526</v>
      </c>
      <c r="X44" s="171">
        <v>6431444.0800000001</v>
      </c>
      <c r="Y44" s="143">
        <v>0</v>
      </c>
      <c r="Z44" s="143">
        <v>0</v>
      </c>
      <c r="AA44" s="143">
        <v>0</v>
      </c>
      <c r="AB44" s="143">
        <v>0</v>
      </c>
      <c r="AC44" s="143">
        <v>0</v>
      </c>
      <c r="AD44" s="143">
        <v>0</v>
      </c>
      <c r="AE44" s="143">
        <v>0</v>
      </c>
      <c r="AF44" s="143">
        <v>0</v>
      </c>
      <c r="AG44" s="143">
        <v>0</v>
      </c>
      <c r="AH44" s="143">
        <v>0</v>
      </c>
      <c r="AI44" s="143">
        <v>0</v>
      </c>
      <c r="AJ44" s="175">
        <v>192943.32</v>
      </c>
      <c r="AK44" s="175">
        <v>96471.66</v>
      </c>
      <c r="AL44" s="143">
        <v>0</v>
      </c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</row>
    <row r="45" spans="1:153" s="3" customFormat="1" ht="18" customHeight="1">
      <c r="A45" s="123">
        <v>19</v>
      </c>
      <c r="B45" s="124" t="s">
        <v>63</v>
      </c>
      <c r="C45" s="125"/>
      <c r="D45" s="126"/>
      <c r="E45" s="127"/>
      <c r="F45" s="125"/>
      <c r="G45" s="176">
        <f t="shared" si="0"/>
        <v>4504666.6100000003</v>
      </c>
      <c r="H45" s="129">
        <v>0</v>
      </c>
      <c r="I45" s="128">
        <v>0</v>
      </c>
      <c r="J45" s="128">
        <v>0</v>
      </c>
      <c r="K45" s="128">
        <v>0</v>
      </c>
      <c r="L45" s="128">
        <v>0</v>
      </c>
      <c r="M45" s="128">
        <v>0</v>
      </c>
      <c r="N45" s="129">
        <v>0</v>
      </c>
      <c r="O45" s="129">
        <v>0</v>
      </c>
      <c r="P45" s="129">
        <v>0</v>
      </c>
      <c r="Q45" s="129">
        <v>0</v>
      </c>
      <c r="R45" s="129">
        <v>0</v>
      </c>
      <c r="S45" s="129">
        <v>0</v>
      </c>
      <c r="T45" s="123">
        <v>0</v>
      </c>
      <c r="U45" s="129">
        <v>0</v>
      </c>
      <c r="V45" s="138" t="s">
        <v>105</v>
      </c>
      <c r="W45" s="129">
        <v>357</v>
      </c>
      <c r="X45" s="171">
        <v>4310685.75</v>
      </c>
      <c r="Y45" s="143">
        <v>0</v>
      </c>
      <c r="Z45" s="143">
        <v>0</v>
      </c>
      <c r="AA45" s="143">
        <v>0</v>
      </c>
      <c r="AB45" s="143">
        <v>0</v>
      </c>
      <c r="AC45" s="143">
        <v>0</v>
      </c>
      <c r="AD45" s="143">
        <v>0</v>
      </c>
      <c r="AE45" s="143">
        <v>0</v>
      </c>
      <c r="AF45" s="143">
        <v>0</v>
      </c>
      <c r="AG45" s="143">
        <v>0</v>
      </c>
      <c r="AH45" s="143">
        <v>0</v>
      </c>
      <c r="AI45" s="143">
        <v>0</v>
      </c>
      <c r="AJ45" s="175">
        <v>129320.57</v>
      </c>
      <c r="AK45" s="175">
        <v>64660.29</v>
      </c>
      <c r="AL45" s="143">
        <v>0</v>
      </c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</row>
    <row r="46" spans="1:153" s="3" customFormat="1" ht="18" customHeight="1">
      <c r="A46" s="123">
        <v>20</v>
      </c>
      <c r="B46" s="124" t="s">
        <v>64</v>
      </c>
      <c r="C46" s="125"/>
      <c r="D46" s="126"/>
      <c r="E46" s="127"/>
      <c r="F46" s="125"/>
      <c r="G46" s="176">
        <f t="shared" si="0"/>
        <v>15255299.52</v>
      </c>
      <c r="H46" s="129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9">
        <v>0</v>
      </c>
      <c r="O46" s="129">
        <v>0</v>
      </c>
      <c r="P46" s="129">
        <v>0</v>
      </c>
      <c r="Q46" s="129">
        <v>0</v>
      </c>
      <c r="R46" s="129">
        <v>0</v>
      </c>
      <c r="S46" s="129">
        <v>0</v>
      </c>
      <c r="T46" s="123">
        <v>0</v>
      </c>
      <c r="U46" s="129">
        <v>0</v>
      </c>
      <c r="V46" s="138" t="s">
        <v>105</v>
      </c>
      <c r="W46" s="129">
        <v>1209</v>
      </c>
      <c r="X46" s="171">
        <v>14598372.75</v>
      </c>
      <c r="Y46" s="143">
        <v>0</v>
      </c>
      <c r="Z46" s="143">
        <v>0</v>
      </c>
      <c r="AA46" s="143">
        <v>0</v>
      </c>
      <c r="AB46" s="143">
        <v>0</v>
      </c>
      <c r="AC46" s="143">
        <v>0</v>
      </c>
      <c r="AD46" s="143">
        <v>0</v>
      </c>
      <c r="AE46" s="143">
        <v>0</v>
      </c>
      <c r="AF46" s="143">
        <v>0</v>
      </c>
      <c r="AG46" s="143">
        <v>0</v>
      </c>
      <c r="AH46" s="143">
        <v>0</v>
      </c>
      <c r="AI46" s="143">
        <v>0</v>
      </c>
      <c r="AJ46" s="175">
        <v>437951.18</v>
      </c>
      <c r="AK46" s="175">
        <v>218975.59</v>
      </c>
      <c r="AL46" s="143">
        <v>0</v>
      </c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</row>
    <row r="47" spans="1:153" s="3" customFormat="1" ht="16.5" customHeight="1">
      <c r="A47" s="123">
        <v>21</v>
      </c>
      <c r="B47" s="124" t="s">
        <v>66</v>
      </c>
      <c r="C47" s="125">
        <v>51.350160411564801</v>
      </c>
      <c r="D47" s="126">
        <v>1981</v>
      </c>
      <c r="E47" s="127">
        <v>2025</v>
      </c>
      <c r="F47" s="125">
        <v>273463.2</v>
      </c>
      <c r="G47" s="176">
        <f>H47+AI47+AJ47+AK47</f>
        <v>3530940.43</v>
      </c>
      <c r="H47" s="171">
        <f>I47+M47+O47+S47</f>
        <v>2661376.84</v>
      </c>
      <c r="I47" s="176">
        <v>1512431.22</v>
      </c>
      <c r="J47" s="128">
        <v>0</v>
      </c>
      <c r="K47" s="128">
        <v>0</v>
      </c>
      <c r="L47" s="128">
        <v>0</v>
      </c>
      <c r="M47" s="176">
        <v>540106.19999999995</v>
      </c>
      <c r="N47" s="171">
        <v>0</v>
      </c>
      <c r="O47" s="171">
        <v>279586.32</v>
      </c>
      <c r="P47" s="129">
        <v>0</v>
      </c>
      <c r="Q47" s="129">
        <v>0</v>
      </c>
      <c r="R47" s="129">
        <v>0</v>
      </c>
      <c r="S47" s="171">
        <v>329253.09999999998</v>
      </c>
      <c r="T47" s="123">
        <v>0</v>
      </c>
      <c r="U47" s="129">
        <v>0</v>
      </c>
      <c r="V47" s="138" t="s">
        <v>106</v>
      </c>
      <c r="W47" s="129">
        <v>0</v>
      </c>
      <c r="X47" s="171">
        <v>0</v>
      </c>
      <c r="Y47" s="143">
        <v>0</v>
      </c>
      <c r="Z47" s="143">
        <v>0</v>
      </c>
      <c r="AA47" s="143">
        <v>0</v>
      </c>
      <c r="AB47" s="143">
        <v>0</v>
      </c>
      <c r="AC47" s="143">
        <v>0</v>
      </c>
      <c r="AD47" s="143">
        <v>0</v>
      </c>
      <c r="AE47" s="143">
        <v>0</v>
      </c>
      <c r="AF47" s="143">
        <v>0</v>
      </c>
      <c r="AG47" s="143">
        <v>0</v>
      </c>
      <c r="AH47" s="143">
        <v>0</v>
      </c>
      <c r="AI47" s="175">
        <v>717513.52</v>
      </c>
      <c r="AJ47" s="175">
        <v>101366.71</v>
      </c>
      <c r="AK47" s="175">
        <v>50683.360000000001</v>
      </c>
      <c r="AL47" s="143">
        <v>0</v>
      </c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</row>
    <row r="48" spans="1:153" s="3" customFormat="1" ht="28.5" customHeight="1">
      <c r="A48" s="214" t="s">
        <v>38</v>
      </c>
      <c r="B48" s="214"/>
      <c r="C48" s="125"/>
      <c r="D48" s="126"/>
      <c r="E48" s="130"/>
      <c r="F48" s="125"/>
      <c r="G48" s="172">
        <f>G27+G28+G29+G30+G31+G32+G33+G34+G35+G36+G37+G38+G39+G40+G41+G42+G43+G44+G45+G46+G47</f>
        <v>209461699.69</v>
      </c>
      <c r="H48" s="172">
        <f>H47</f>
        <v>2661376.84</v>
      </c>
      <c r="I48" s="172">
        <f>I47</f>
        <v>1512431.22</v>
      </c>
      <c r="J48" s="131">
        <v>0</v>
      </c>
      <c r="K48" s="131">
        <v>0</v>
      </c>
      <c r="L48" s="131">
        <f>L47</f>
        <v>0</v>
      </c>
      <c r="M48" s="172">
        <f>M47</f>
        <v>540106.19999999995</v>
      </c>
      <c r="N48" s="172">
        <f>N47</f>
        <v>0</v>
      </c>
      <c r="O48" s="172">
        <f>O47</f>
        <v>279586.32</v>
      </c>
      <c r="P48" s="131">
        <v>0</v>
      </c>
      <c r="Q48" s="131">
        <v>0</v>
      </c>
      <c r="R48" s="131">
        <f>R47</f>
        <v>0</v>
      </c>
      <c r="S48" s="172">
        <f>S47</f>
        <v>329253.09999999998</v>
      </c>
      <c r="T48" s="139">
        <v>0</v>
      </c>
      <c r="U48" s="131">
        <v>0</v>
      </c>
      <c r="V48" s="131" t="s">
        <v>28</v>
      </c>
      <c r="W48" s="131">
        <f>W27+W28+W29+W30+W31+W32+W33+W34+W35+W36+W37+W38+W39+W40+W41+W42+W43+W44+W45+W46+W47</f>
        <v>16173</v>
      </c>
      <c r="X48" s="172">
        <f>X27+X28+X29+X30+X31+X32+X33+X34+X35+X36+X37+X38+X39+X40+X41+X42+X43+X44+X45+X46+X47</f>
        <v>197062927.50999999</v>
      </c>
      <c r="Y48" s="131">
        <v>0</v>
      </c>
      <c r="Z48" s="131">
        <v>0</v>
      </c>
      <c r="AA48" s="131">
        <v>0</v>
      </c>
      <c r="AB48" s="131">
        <v>0</v>
      </c>
      <c r="AC48" s="131">
        <v>0</v>
      </c>
      <c r="AD48" s="131">
        <v>0</v>
      </c>
      <c r="AE48" s="131">
        <v>0</v>
      </c>
      <c r="AF48" s="131">
        <v>0</v>
      </c>
      <c r="AG48" s="131">
        <v>0</v>
      </c>
      <c r="AH48" s="131">
        <v>0</v>
      </c>
      <c r="AI48" s="172">
        <f>AI47</f>
        <v>717513.52</v>
      </c>
      <c r="AJ48" s="172">
        <f>AJ27+AJ28+AJ29+AJ30+AJ31+AJ32+AJ33+AJ34+AJ35+AJ36+AJ37+AJ38+AJ39+AJ40+AJ41+AJ42+AJ43+AJ44+AJ45+AJ46+AJ47</f>
        <v>6013254.5199999996</v>
      </c>
      <c r="AK48" s="172">
        <f>AK27+AK29+AK28+AK30+AK31+AK32+AK33+AK34+AK35+AK36+AK37+AK38+AK39+AK40+AK41+AK42+AK43+AK44+AK45+AK46+AK47</f>
        <v>3006627.3</v>
      </c>
      <c r="AL48" s="131">
        <v>0</v>
      </c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</row>
  </sheetData>
  <autoFilter ref="A12:AL48"/>
  <mergeCells count="72">
    <mergeCell ref="AI1:AL1"/>
    <mergeCell ref="X2:AL2"/>
    <mergeCell ref="A4:AL4"/>
    <mergeCell ref="H6:AD6"/>
    <mergeCell ref="AE6:AL6"/>
    <mergeCell ref="A6:A11"/>
    <mergeCell ref="B6:B11"/>
    <mergeCell ref="C6:C8"/>
    <mergeCell ref="C9:C11"/>
    <mergeCell ref="E6:E8"/>
    <mergeCell ref="E9:E11"/>
    <mergeCell ref="F6:F8"/>
    <mergeCell ref="G6:G8"/>
    <mergeCell ref="G9:G11"/>
    <mergeCell ref="H9:H11"/>
    <mergeCell ref="I9:I11"/>
    <mergeCell ref="H7:S7"/>
    <mergeCell ref="J8:K8"/>
    <mergeCell ref="L8:M8"/>
    <mergeCell ref="N8:O8"/>
    <mergeCell ref="P8:Q8"/>
    <mergeCell ref="R8:S8"/>
    <mergeCell ref="A13:B13"/>
    <mergeCell ref="A14:AL14"/>
    <mergeCell ref="A15:AL15"/>
    <mergeCell ref="A20:B20"/>
    <mergeCell ref="A21:AL21"/>
    <mergeCell ref="A22:AL22"/>
    <mergeCell ref="A24:B24"/>
    <mergeCell ref="A25:AL25"/>
    <mergeCell ref="A26:AL26"/>
    <mergeCell ref="A48:B48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U9:U11"/>
    <mergeCell ref="V9:V11"/>
    <mergeCell ref="W9:W11"/>
    <mergeCell ref="X9:X11"/>
    <mergeCell ref="AE9:AE11"/>
    <mergeCell ref="AF9:AF11"/>
    <mergeCell ref="AG9:AG11"/>
    <mergeCell ref="AH9:AH11"/>
    <mergeCell ref="Y9:Y11"/>
    <mergeCell ref="Z9:Z11"/>
    <mergeCell ref="AA9:AA11"/>
    <mergeCell ref="AB9:AB11"/>
    <mergeCell ref="AC9:AC11"/>
    <mergeCell ref="AL7:AL8"/>
    <mergeCell ref="AL9:AL11"/>
    <mergeCell ref="T7:U8"/>
    <mergeCell ref="V7:X8"/>
    <mergeCell ref="Y7:Z8"/>
    <mergeCell ref="AA7:AB8"/>
    <mergeCell ref="AC7:AD8"/>
    <mergeCell ref="AE7:AF8"/>
    <mergeCell ref="AG7:AH8"/>
    <mergeCell ref="AI7:AI8"/>
    <mergeCell ref="AI9:AI11"/>
    <mergeCell ref="AJ7:AJ8"/>
    <mergeCell ref="AJ9:AJ11"/>
    <mergeCell ref="AK7:AK8"/>
    <mergeCell ref="AK9:AK11"/>
    <mergeCell ref="AD9:AD11"/>
  </mergeCells>
  <pageMargins left="0.39370078740157499" right="0.31496062992126" top="1.37795275590551" bottom="0.31496062992126" header="0" footer="0"/>
  <pageSetup scale="37" fitToWidth="0" fitToHeight="0" orientation="landscape" useFirstPageNumber="1" r:id="rId1"/>
  <headerFooter alignWithMargins="0">
    <oddFooter>&amp;C&amp;"Arial Narrow,обычный"&amp;12&amp;P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16"/>
  <sheetViews>
    <sheetView view="pageBreakPreview" zoomScaleNormal="100" workbookViewId="0">
      <selection activeCell="E8" sqref="E8"/>
    </sheetView>
  </sheetViews>
  <sheetFormatPr defaultColWidth="9.33203125" defaultRowHeight="12.75"/>
  <cols>
    <col min="1" max="1" width="7" style="4" customWidth="1"/>
    <col min="2" max="2" width="69" style="4" customWidth="1"/>
    <col min="3" max="3" width="16" style="4" customWidth="1"/>
    <col min="4" max="4" width="20.83203125" style="84" customWidth="1"/>
    <col min="5" max="5" width="14.6640625" style="85" customWidth="1"/>
    <col min="6" max="6" width="18.1640625" style="4" customWidth="1"/>
    <col min="7" max="7" width="23.5" style="4" customWidth="1"/>
    <col min="8" max="8" width="27.1640625" style="4" customWidth="1"/>
    <col min="9" max="9" width="9.33203125" style="4" customWidth="1"/>
    <col min="10" max="16384" width="9.33203125" style="4"/>
  </cols>
  <sheetData>
    <row r="1" spans="1:17" s="82" customFormat="1" ht="65.25" customHeight="1">
      <c r="B1" s="86"/>
      <c r="C1" s="87"/>
      <c r="D1" s="87"/>
      <c r="E1" s="201" t="s">
        <v>813</v>
      </c>
      <c r="F1" s="201"/>
    </row>
    <row r="2" spans="1:17" s="83" customFormat="1" ht="45.75" customHeight="1">
      <c r="A2" s="82"/>
      <c r="B2" s="82"/>
      <c r="C2" s="201" t="s">
        <v>107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s="82" customFormat="1" ht="12.75" customHeight="1">
      <c r="A3" s="232" t="s">
        <v>108</v>
      </c>
      <c r="B3" s="232"/>
      <c r="C3" s="232"/>
      <c r="D3" s="232"/>
      <c r="E3" s="232"/>
      <c r="F3" s="232"/>
      <c r="G3" s="88"/>
      <c r="H3" s="88"/>
    </row>
    <row r="4" spans="1:17" s="82" customFormat="1">
      <c r="A4" s="232"/>
      <c r="B4" s="232"/>
      <c r="C4" s="232"/>
      <c r="D4" s="232"/>
      <c r="E4" s="232"/>
      <c r="F4" s="232"/>
      <c r="G4" s="89"/>
      <c r="H4" s="89"/>
    </row>
    <row r="5" spans="1:17" s="83" customFormat="1" ht="4.5" customHeight="1">
      <c r="A5" s="226"/>
      <c r="B5" s="226"/>
      <c r="C5" s="226"/>
      <c r="D5" s="226"/>
      <c r="E5" s="226"/>
      <c r="F5" s="226"/>
    </row>
    <row r="6" spans="1:17" s="83" customFormat="1">
      <c r="A6" s="223" t="s">
        <v>2</v>
      </c>
      <c r="B6" s="223" t="s">
        <v>109</v>
      </c>
      <c r="C6" s="227" t="s">
        <v>10</v>
      </c>
      <c r="D6" s="229" t="s">
        <v>12</v>
      </c>
      <c r="E6" s="229" t="s">
        <v>110</v>
      </c>
      <c r="F6" s="223" t="s">
        <v>13</v>
      </c>
    </row>
    <row r="7" spans="1:17" s="83" customFormat="1" ht="31.5" customHeight="1">
      <c r="A7" s="224"/>
      <c r="B7" s="224"/>
      <c r="C7" s="228"/>
      <c r="D7" s="230"/>
      <c r="E7" s="230"/>
      <c r="F7" s="231"/>
    </row>
    <row r="8" spans="1:17" s="83" customFormat="1">
      <c r="A8" s="225"/>
      <c r="B8" s="225"/>
      <c r="C8" s="90" t="s">
        <v>24</v>
      </c>
      <c r="D8" s="91" t="s">
        <v>25</v>
      </c>
      <c r="E8" s="91" t="s">
        <v>96</v>
      </c>
      <c r="F8" s="92" t="s">
        <v>26</v>
      </c>
    </row>
    <row r="9" spans="1:17" s="83" customFormat="1" ht="12.75" customHeight="1">
      <c r="A9" s="92">
        <v>1</v>
      </c>
      <c r="B9" s="92">
        <v>2</v>
      </c>
      <c r="C9" s="93">
        <v>3</v>
      </c>
      <c r="D9" s="91">
        <v>4</v>
      </c>
      <c r="E9" s="91">
        <v>5</v>
      </c>
      <c r="F9" s="92">
        <v>6</v>
      </c>
    </row>
    <row r="10" spans="1:17" s="83" customFormat="1" ht="12.75" customHeight="1">
      <c r="A10" s="221" t="s">
        <v>111</v>
      </c>
      <c r="B10" s="222"/>
      <c r="C10" s="94">
        <f>C11+C13+C15</f>
        <v>43002.240000000005</v>
      </c>
      <c r="D10" s="95">
        <f>D11+D13+D15</f>
        <v>964</v>
      </c>
      <c r="E10" s="95">
        <f>E11+E13+E15</f>
        <v>26</v>
      </c>
      <c r="F10" s="179">
        <f>F11+F13+F15</f>
        <v>249109657.22999999</v>
      </c>
      <c r="G10" s="96"/>
      <c r="H10" s="96"/>
    </row>
    <row r="11" spans="1:17" s="83" customFormat="1" ht="12.75" customHeight="1">
      <c r="A11" s="221" t="s">
        <v>112</v>
      </c>
      <c r="B11" s="222"/>
      <c r="C11" s="97">
        <f>C12</f>
        <v>4258.74</v>
      </c>
      <c r="D11" s="98">
        <v>97</v>
      </c>
      <c r="E11" s="99">
        <f>E12</f>
        <v>4</v>
      </c>
      <c r="F11" s="170">
        <v>21631966.52</v>
      </c>
    </row>
    <row r="12" spans="1:17" s="83" customFormat="1">
      <c r="A12" s="100">
        <v>1</v>
      </c>
      <c r="B12" s="101" t="s">
        <v>30</v>
      </c>
      <c r="C12" s="102">
        <v>4258.74</v>
      </c>
      <c r="D12" s="103">
        <v>121</v>
      </c>
      <c r="E12" s="91">
        <v>4</v>
      </c>
      <c r="F12" s="180">
        <v>29756643.780000001</v>
      </c>
    </row>
    <row r="13" spans="1:17" s="83" customFormat="1" ht="12.75" customHeight="1">
      <c r="A13" s="221" t="s">
        <v>113</v>
      </c>
      <c r="B13" s="222"/>
      <c r="C13" s="97">
        <f>C14</f>
        <v>2934.2</v>
      </c>
      <c r="D13" s="98">
        <v>15</v>
      </c>
      <c r="E13" s="98">
        <f>E14</f>
        <v>1</v>
      </c>
      <c r="F13" s="170">
        <v>18015991.02</v>
      </c>
      <c r="G13" s="104"/>
      <c r="H13" s="96"/>
    </row>
    <row r="14" spans="1:17" s="83" customFormat="1">
      <c r="A14" s="100">
        <v>1</v>
      </c>
      <c r="B14" s="101" t="s">
        <v>30</v>
      </c>
      <c r="C14" s="102">
        <v>2934.2</v>
      </c>
      <c r="D14" s="103">
        <v>15</v>
      </c>
      <c r="E14" s="91">
        <v>1</v>
      </c>
      <c r="F14" s="180">
        <v>18015991.02</v>
      </c>
    </row>
    <row r="15" spans="1:17" s="83" customFormat="1" ht="12.75" customHeight="1">
      <c r="A15" s="221" t="s">
        <v>114</v>
      </c>
      <c r="B15" s="222"/>
      <c r="C15" s="97">
        <f>C16</f>
        <v>35809.300000000003</v>
      </c>
      <c r="D15" s="98">
        <v>852</v>
      </c>
      <c r="E15" s="98">
        <f>E16</f>
        <v>21</v>
      </c>
      <c r="F15" s="170">
        <v>209461699.69</v>
      </c>
      <c r="G15" s="104"/>
      <c r="H15" s="96"/>
    </row>
    <row r="16" spans="1:17" s="83" customFormat="1">
      <c r="A16" s="100">
        <v>1</v>
      </c>
      <c r="B16" s="101" t="s">
        <v>30</v>
      </c>
      <c r="C16" s="102">
        <v>35809.300000000003</v>
      </c>
      <c r="D16" s="103">
        <v>852</v>
      </c>
      <c r="E16" s="91">
        <v>21</v>
      </c>
      <c r="F16" s="180">
        <v>209461699.69</v>
      </c>
    </row>
  </sheetData>
  <autoFilter ref="A9:Q16"/>
  <mergeCells count="15">
    <mergeCell ref="E1:F1"/>
    <mergeCell ref="C2:F2"/>
    <mergeCell ref="G2:Q2"/>
    <mergeCell ref="A5:F5"/>
    <mergeCell ref="A10:B10"/>
    <mergeCell ref="C6:C7"/>
    <mergeCell ref="D6:D7"/>
    <mergeCell ref="E6:E7"/>
    <mergeCell ref="F6:F7"/>
    <mergeCell ref="A3:F4"/>
    <mergeCell ref="A11:B11"/>
    <mergeCell ref="A13:B13"/>
    <mergeCell ref="A15:B15"/>
    <mergeCell ref="A6:A8"/>
    <mergeCell ref="B6:B8"/>
  </mergeCells>
  <pageMargins left="0.39370078740157499" right="0.39370078740157499" top="1.37795275590551" bottom="0.39370078740157499" header="0" footer="0"/>
  <pageSetup fitToWidth="0" fitToHeight="0" orientation="landscape" useFirstPageNumber="1" r:id="rId1"/>
  <headerFooter alignWithMargins="0">
    <oddFooter>&amp;C&amp;"Arial Narrow,обычный"&amp;7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3"/>
  <sheetViews>
    <sheetView view="pageBreakPreview" zoomScaleNormal="100" workbookViewId="0">
      <selection activeCell="N30" sqref="N30"/>
    </sheetView>
  </sheetViews>
  <sheetFormatPr defaultColWidth="9.33203125" defaultRowHeight="12.75"/>
  <cols>
    <col min="1" max="1" width="4.1640625" style="4" customWidth="1"/>
    <col min="2" max="2" width="40.33203125" style="4" customWidth="1"/>
    <col min="3" max="3" width="10.5" style="4" hidden="1" customWidth="1"/>
    <col min="4" max="4" width="9.5" style="4" hidden="1" customWidth="1"/>
    <col min="5" max="5" width="11.6640625" style="5" hidden="1" customWidth="1"/>
    <col min="6" max="6" width="9.6640625" style="5" hidden="1" customWidth="1"/>
    <col min="7" max="8" width="23" style="5" hidden="1" customWidth="1"/>
    <col min="9" max="10" width="23" style="5" customWidth="1"/>
    <col min="11" max="11" width="18.5" style="5" customWidth="1"/>
    <col min="12" max="12" width="51.1640625" style="5" customWidth="1"/>
    <col min="13" max="13" width="20.6640625" style="4" customWidth="1"/>
    <col min="14" max="14" width="12.5" style="4" customWidth="1"/>
    <col min="15" max="16" width="9.33203125" style="4"/>
    <col min="17" max="17" width="11.5" style="4" customWidth="1"/>
    <col min="18" max="16384" width="9.33203125" style="4"/>
  </cols>
  <sheetData>
    <row r="1" spans="1:14" s="1" customFormat="1" ht="51" customHeight="1">
      <c r="A1" s="251" t="s">
        <v>115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14" s="2" customFormat="1" ht="21" customHeight="1">
      <c r="A2" s="207" t="s">
        <v>2</v>
      </c>
      <c r="B2" s="207" t="s">
        <v>3</v>
      </c>
      <c r="C2" s="235" t="s">
        <v>11</v>
      </c>
      <c r="D2" s="235" t="s">
        <v>116</v>
      </c>
      <c r="E2" s="8"/>
      <c r="F2" s="8"/>
      <c r="G2" s="55" t="s">
        <v>117</v>
      </c>
      <c r="H2" s="56" t="s">
        <v>117</v>
      </c>
      <c r="I2" s="207" t="s">
        <v>117</v>
      </c>
      <c r="J2" s="207" t="s">
        <v>118</v>
      </c>
      <c r="K2" s="211" t="s">
        <v>119</v>
      </c>
      <c r="L2" s="236" t="s">
        <v>120</v>
      </c>
    </row>
    <row r="3" spans="1:14" s="2" customFormat="1" ht="21" customHeight="1">
      <c r="A3" s="207"/>
      <c r="B3" s="207"/>
      <c r="C3" s="235"/>
      <c r="D3" s="235"/>
      <c r="E3" s="8"/>
      <c r="F3" s="8"/>
      <c r="G3" s="57"/>
      <c r="H3" s="58"/>
      <c r="I3" s="207"/>
      <c r="J3" s="207"/>
      <c r="K3" s="211"/>
      <c r="L3" s="237"/>
    </row>
    <row r="4" spans="1:14" s="2" customFormat="1" ht="78" customHeight="1">
      <c r="A4" s="207"/>
      <c r="B4" s="207"/>
      <c r="C4" s="235"/>
      <c r="D4" s="235"/>
      <c r="E4" s="8"/>
      <c r="F4" s="8"/>
      <c r="G4" s="57"/>
      <c r="H4" s="58"/>
      <c r="I4" s="207"/>
      <c r="J4" s="207"/>
      <c r="K4" s="211"/>
      <c r="L4" s="237"/>
    </row>
    <row r="5" spans="1:14" s="2" customFormat="1" ht="9" customHeight="1">
      <c r="A5" s="207"/>
      <c r="B5" s="207"/>
      <c r="C5" s="212" t="s">
        <v>98</v>
      </c>
      <c r="D5" s="212" t="s">
        <v>98</v>
      </c>
      <c r="E5" s="8"/>
      <c r="F5" s="8"/>
      <c r="G5" s="57"/>
      <c r="H5" s="58"/>
      <c r="I5" s="207"/>
      <c r="J5" s="207"/>
      <c r="K5" s="211"/>
      <c r="L5" s="237"/>
    </row>
    <row r="6" spans="1:14" s="2" customFormat="1" ht="9.75" customHeight="1">
      <c r="A6" s="207"/>
      <c r="B6" s="207"/>
      <c r="C6" s="212"/>
      <c r="D6" s="212"/>
      <c r="E6" s="8"/>
      <c r="F6" s="8"/>
      <c r="G6" s="59"/>
      <c r="H6" s="60"/>
      <c r="I6" s="207"/>
      <c r="J6" s="207"/>
      <c r="K6" s="211"/>
      <c r="L6" s="237"/>
    </row>
    <row r="7" spans="1:14" s="2" customFormat="1" ht="25.5" customHeight="1">
      <c r="A7" s="207"/>
      <c r="B7" s="207"/>
      <c r="C7" s="212"/>
      <c r="D7" s="212"/>
      <c r="E7" s="8"/>
      <c r="F7" s="8"/>
      <c r="G7" s="61"/>
      <c r="H7" s="62"/>
      <c r="I7" s="207"/>
      <c r="J7" s="207"/>
      <c r="K7" s="211"/>
      <c r="L7" s="238"/>
    </row>
    <row r="8" spans="1:14" s="2" customFormat="1" ht="12" customHeight="1">
      <c r="A8" s="7" t="s">
        <v>100</v>
      </c>
      <c r="B8" s="7" t="s">
        <v>101</v>
      </c>
      <c r="C8" s="7"/>
      <c r="D8" s="7"/>
      <c r="E8" s="7"/>
      <c r="F8" s="7"/>
      <c r="G8" s="7">
        <v>3</v>
      </c>
      <c r="H8" s="7">
        <v>4</v>
      </c>
      <c r="I8" s="7">
        <v>3</v>
      </c>
      <c r="J8" s="7">
        <v>4</v>
      </c>
      <c r="K8" s="7">
        <v>5</v>
      </c>
      <c r="L8" s="7">
        <v>6</v>
      </c>
    </row>
    <row r="9" spans="1:14" s="3" customFormat="1" ht="12" customHeight="1">
      <c r="A9" s="252" t="s">
        <v>121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</row>
    <row r="10" spans="1:14" s="3" customFormat="1" ht="12" customHeight="1">
      <c r="A10" s="253" t="s">
        <v>122</v>
      </c>
      <c r="B10" s="253"/>
      <c r="C10" s="12" t="e">
        <v>#REF!</v>
      </c>
      <c r="D10" s="12"/>
      <c r="E10" s="12"/>
      <c r="F10" s="12"/>
      <c r="G10" s="12">
        <f>G167+G176+G181+G188+G193+G201+G207+G220+G227+G230+G236+G239+G246+G249+G252+G256+G263+G266+G275+G278+G282+G287+G291+G301+G304+G308+G311+G316+G319+G323+G330+G334+G338+G343+G346+G356+G359+G326</f>
        <v>1108962538.72</v>
      </c>
      <c r="H10" s="12">
        <f>H167+H176+H181+H188+H193+H201+H207+H220+H227+H230+H236+H239+H246+H249+H252+H256+H263+H266+H275+H278+H282+H287+H291+H301+H304+H308+H311+H316+H319+H323+H330+H334+H338+H343+H346+H356+H359+H326</f>
        <v>1101304060.53</v>
      </c>
      <c r="I10" s="12">
        <f>I167+I176+I181+I188+I193+I201+I207+I220+I227+I230+I236+I239+I246+I249+I252+I256+I263+I266+I275+I278+I282+I287+I291+I301+I304+I308+I311+I316+I319+I323+I330+I334+I338+I343+I346+I356+I359+I326</f>
        <v>1089282970.25</v>
      </c>
      <c r="J10" s="12">
        <f>J167+J176+J181+J188+J193+J201+J207+J220+J227+J230+J236+J239+J246+J249+J252+J256+J263+J266+J275+J278+J282+J287+J291+J301+J304+J308+J311+J316+J319+J323+J330+J334+J338+J343+J346+J356+J359+J326</f>
        <v>1016577323.38</v>
      </c>
      <c r="K10" s="12">
        <f>K167+K176+K181+K188+K193+K201+K207+K220+K227+K230+K236+K239+K246+K249+K252+K256+K263+K266+K275+K278+K282+K287+K291+K301+K304+K308+K311+K316+K319+K323+K330+K334+K338+K343+K346+K356+K359+K326</f>
        <v>-72705646.870000005</v>
      </c>
      <c r="L10" s="12"/>
    </row>
    <row r="11" spans="1:14" s="3" customFormat="1" ht="12" customHeight="1">
      <c r="A11" s="252" t="s">
        <v>123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</row>
    <row r="12" spans="1:14" s="3" customFormat="1" ht="12" customHeight="1">
      <c r="A12" s="13">
        <v>1</v>
      </c>
      <c r="B12" s="14" t="s">
        <v>124</v>
      </c>
      <c r="C12" s="15">
        <v>2697.2</v>
      </c>
      <c r="D12" s="15"/>
      <c r="E12" s="16"/>
      <c r="F12" s="16"/>
      <c r="G12" s="12">
        <v>3774636.46</v>
      </c>
      <c r="H12" s="12">
        <v>2681274.38</v>
      </c>
      <c r="I12" s="12">
        <v>2681274.38</v>
      </c>
      <c r="J12" s="12">
        <v>2681274.38</v>
      </c>
      <c r="K12" s="67">
        <f>J12-I12</f>
        <v>0</v>
      </c>
      <c r="L12" s="67"/>
      <c r="N12" s="24"/>
    </row>
    <row r="13" spans="1:14" s="3" customFormat="1" ht="11.25" customHeight="1">
      <c r="A13" s="13">
        <v>2</v>
      </c>
      <c r="B13" s="14" t="s">
        <v>125</v>
      </c>
      <c r="C13" s="15">
        <v>2154.1</v>
      </c>
      <c r="D13" s="15"/>
      <c r="E13" s="16"/>
      <c r="F13" s="16"/>
      <c r="G13" s="12">
        <v>2976923.05</v>
      </c>
      <c r="H13" s="12">
        <v>2976923.05</v>
      </c>
      <c r="I13" s="12">
        <v>2976923.05</v>
      </c>
      <c r="J13" s="12">
        <v>2743897.31</v>
      </c>
      <c r="K13" s="67">
        <f t="shared" ref="K13:K76" si="0">J13-I13</f>
        <v>-233025.74</v>
      </c>
      <c r="L13" s="67" t="s">
        <v>126</v>
      </c>
      <c r="M13" s="24"/>
      <c r="N13" s="24"/>
    </row>
    <row r="14" spans="1:14" s="3" customFormat="1" ht="12" customHeight="1">
      <c r="A14" s="13">
        <v>3</v>
      </c>
      <c r="B14" s="14" t="s">
        <v>127</v>
      </c>
      <c r="C14" s="15">
        <v>4019.9</v>
      </c>
      <c r="D14" s="15"/>
      <c r="E14" s="16"/>
      <c r="F14" s="16"/>
      <c r="G14" s="12">
        <v>3724059.58</v>
      </c>
      <c r="H14" s="12">
        <v>3724059.58</v>
      </c>
      <c r="I14" s="12">
        <v>1627827.6</v>
      </c>
      <c r="J14" s="12">
        <v>1627827.6</v>
      </c>
      <c r="K14" s="67">
        <f t="shared" si="0"/>
        <v>0</v>
      </c>
      <c r="L14" s="67"/>
      <c r="N14" s="24"/>
    </row>
    <row r="15" spans="1:14" s="3" customFormat="1" ht="12" customHeight="1">
      <c r="A15" s="13">
        <v>4</v>
      </c>
      <c r="B15" s="14" t="s">
        <v>128</v>
      </c>
      <c r="C15" s="15">
        <v>9829.9</v>
      </c>
      <c r="D15" s="15"/>
      <c r="E15" s="16"/>
      <c r="F15" s="16"/>
      <c r="G15" s="12">
        <v>4787238.24</v>
      </c>
      <c r="H15" s="12">
        <v>4787238.24</v>
      </c>
      <c r="I15" s="12">
        <v>4787238.24</v>
      </c>
      <c r="J15" s="12">
        <v>4646991.08</v>
      </c>
      <c r="K15" s="67">
        <f t="shared" si="0"/>
        <v>-140247.16</v>
      </c>
      <c r="L15" s="67" t="s">
        <v>126</v>
      </c>
      <c r="N15" s="24"/>
    </row>
    <row r="16" spans="1:14" s="3" customFormat="1" ht="12" customHeight="1">
      <c r="A16" s="13">
        <v>5</v>
      </c>
      <c r="B16" s="14" t="s">
        <v>129</v>
      </c>
      <c r="C16" s="15">
        <v>11948.5</v>
      </c>
      <c r="D16" s="15"/>
      <c r="E16" s="16"/>
      <c r="F16" s="16"/>
      <c r="G16" s="12">
        <v>8084730.0800000001</v>
      </c>
      <c r="H16" s="12">
        <v>8084730.0800000001</v>
      </c>
      <c r="I16" s="12">
        <v>8084730.0800000001</v>
      </c>
      <c r="J16" s="12">
        <v>8084730.0800000001</v>
      </c>
      <c r="K16" s="67">
        <f t="shared" si="0"/>
        <v>0</v>
      </c>
      <c r="L16" s="67"/>
      <c r="N16" s="24"/>
    </row>
    <row r="17" spans="1:14" s="3" customFormat="1" ht="12" customHeight="1">
      <c r="A17" s="13">
        <v>6</v>
      </c>
      <c r="B17" s="14" t="s">
        <v>130</v>
      </c>
      <c r="C17" s="15"/>
      <c r="D17" s="15"/>
      <c r="E17" s="16"/>
      <c r="F17" s="16"/>
      <c r="G17" s="12">
        <v>2883792.32</v>
      </c>
      <c r="H17" s="12">
        <v>2883792.32</v>
      </c>
      <c r="I17" s="12">
        <v>2883792.32</v>
      </c>
      <c r="J17" s="12">
        <v>2883792.32</v>
      </c>
      <c r="K17" s="67">
        <f t="shared" si="0"/>
        <v>0</v>
      </c>
      <c r="L17" s="67"/>
      <c r="N17" s="24"/>
    </row>
    <row r="18" spans="1:14" s="3" customFormat="1" ht="12" customHeight="1">
      <c r="A18" s="13">
        <v>7</v>
      </c>
      <c r="B18" s="14" t="s">
        <v>131</v>
      </c>
      <c r="C18" s="15"/>
      <c r="D18" s="15"/>
      <c r="E18" s="16"/>
      <c r="F18" s="16"/>
      <c r="G18" s="12">
        <v>8472918.6999999993</v>
      </c>
      <c r="H18" s="12">
        <v>8472918.6999999993</v>
      </c>
      <c r="I18" s="12">
        <v>6569103.9800000004</v>
      </c>
      <c r="J18" s="12">
        <v>6569103.9800000004</v>
      </c>
      <c r="K18" s="67">
        <f t="shared" si="0"/>
        <v>0</v>
      </c>
      <c r="L18" s="67"/>
      <c r="N18" s="24"/>
    </row>
    <row r="19" spans="1:14" s="3" customFormat="1" ht="12" customHeight="1">
      <c r="A19" s="13">
        <v>8</v>
      </c>
      <c r="B19" s="14" t="s">
        <v>132</v>
      </c>
      <c r="C19" s="22"/>
      <c r="D19" s="63"/>
      <c r="E19" s="64"/>
      <c r="F19" s="30"/>
      <c r="G19" s="12">
        <v>4678574.0599999996</v>
      </c>
      <c r="H19" s="12">
        <v>3625384.5</v>
      </c>
      <c r="I19" s="12">
        <v>3625384.5</v>
      </c>
      <c r="J19" s="12">
        <v>3625384.5</v>
      </c>
      <c r="K19" s="67">
        <f t="shared" si="0"/>
        <v>0</v>
      </c>
      <c r="L19" s="67"/>
      <c r="N19" s="24"/>
    </row>
    <row r="20" spans="1:14" s="3" customFormat="1" ht="12" customHeight="1">
      <c r="A20" s="13">
        <v>9</v>
      </c>
      <c r="B20" s="14" t="s">
        <v>133</v>
      </c>
      <c r="C20" s="15"/>
      <c r="D20" s="15"/>
      <c r="E20" s="16"/>
      <c r="F20" s="16"/>
      <c r="G20" s="12">
        <v>6650138.9500000002</v>
      </c>
      <c r="H20" s="12">
        <v>6650138.9500000002</v>
      </c>
      <c r="I20" s="12">
        <v>6650138.9500000002</v>
      </c>
      <c r="J20" s="12">
        <v>5057781.4400000004</v>
      </c>
      <c r="K20" s="67">
        <f t="shared" si="0"/>
        <v>-1592357.51</v>
      </c>
      <c r="L20" s="67" t="s">
        <v>126</v>
      </c>
      <c r="N20" s="24"/>
    </row>
    <row r="21" spans="1:14" s="3" customFormat="1" ht="12" customHeight="1">
      <c r="A21" s="13">
        <v>10</v>
      </c>
      <c r="B21" s="14" t="s">
        <v>134</v>
      </c>
      <c r="C21" s="15"/>
      <c r="D21" s="15"/>
      <c r="E21" s="16"/>
      <c r="F21" s="16"/>
      <c r="G21" s="12">
        <v>5547043.4800000004</v>
      </c>
      <c r="H21" s="12">
        <v>5547043.4800000004</v>
      </c>
      <c r="I21" s="12">
        <v>5547043.4800000004</v>
      </c>
      <c r="J21" s="12">
        <v>5547043.4800000004</v>
      </c>
      <c r="K21" s="67">
        <f t="shared" si="0"/>
        <v>0</v>
      </c>
      <c r="L21" s="67"/>
      <c r="N21" s="24"/>
    </row>
    <row r="22" spans="1:14" s="3" customFormat="1" ht="12" customHeight="1">
      <c r="A22" s="13">
        <v>11</v>
      </c>
      <c r="B22" s="14" t="s">
        <v>135</v>
      </c>
      <c r="C22" s="15"/>
      <c r="D22" s="15"/>
      <c r="E22" s="16"/>
      <c r="F22" s="16"/>
      <c r="G22" s="12">
        <v>5579405.3899999997</v>
      </c>
      <c r="H22" s="12">
        <v>5579405.3899999997</v>
      </c>
      <c r="I22" s="12">
        <v>5579405.3899999997</v>
      </c>
      <c r="J22" s="12">
        <v>5579405.3899999997</v>
      </c>
      <c r="K22" s="67">
        <f t="shared" si="0"/>
        <v>0</v>
      </c>
      <c r="L22" s="67"/>
      <c r="N22" s="24"/>
    </row>
    <row r="23" spans="1:14" s="3" customFormat="1" ht="12" customHeight="1">
      <c r="A23" s="13">
        <v>12</v>
      </c>
      <c r="B23" s="14" t="s">
        <v>136</v>
      </c>
      <c r="C23" s="15"/>
      <c r="D23" s="15"/>
      <c r="E23" s="16"/>
      <c r="F23" s="16"/>
      <c r="G23" s="12">
        <v>5547587.9900000002</v>
      </c>
      <c r="H23" s="12">
        <v>5547587.9900000002</v>
      </c>
      <c r="I23" s="12">
        <v>5547587.9900000002</v>
      </c>
      <c r="J23" s="12">
        <v>5186367.79</v>
      </c>
      <c r="K23" s="67">
        <f t="shared" si="0"/>
        <v>-361220.2</v>
      </c>
      <c r="L23" s="67" t="s">
        <v>126</v>
      </c>
      <c r="N23" s="24"/>
    </row>
    <row r="24" spans="1:14" s="3" customFormat="1" ht="12" customHeight="1">
      <c r="A24" s="13">
        <v>13</v>
      </c>
      <c r="B24" s="14" t="s">
        <v>137</v>
      </c>
      <c r="C24" s="15"/>
      <c r="D24" s="15"/>
      <c r="E24" s="16"/>
      <c r="F24" s="16"/>
      <c r="G24" s="12">
        <v>5778875.1100000003</v>
      </c>
      <c r="H24" s="12">
        <v>5778875.1100000003</v>
      </c>
      <c r="I24" s="12">
        <v>5778875.1100000003</v>
      </c>
      <c r="J24" s="12">
        <v>5778875.1100000003</v>
      </c>
      <c r="K24" s="67">
        <f t="shared" si="0"/>
        <v>0</v>
      </c>
      <c r="L24" s="67"/>
      <c r="N24" s="24"/>
    </row>
    <row r="25" spans="1:14" s="3" customFormat="1" ht="12" customHeight="1">
      <c r="A25" s="13">
        <v>14</v>
      </c>
      <c r="B25" s="14" t="s">
        <v>138</v>
      </c>
      <c r="C25" s="15"/>
      <c r="D25" s="15"/>
      <c r="E25" s="16"/>
      <c r="F25" s="16"/>
      <c r="G25" s="12">
        <v>5505675.3899999997</v>
      </c>
      <c r="H25" s="12">
        <v>5505675.3899999997</v>
      </c>
      <c r="I25" s="12">
        <v>5505675.3899999997</v>
      </c>
      <c r="J25" s="12">
        <v>5539336.8200000003</v>
      </c>
      <c r="K25" s="67">
        <f t="shared" si="0"/>
        <v>33661.430000000597</v>
      </c>
      <c r="L25" s="67" t="s">
        <v>126</v>
      </c>
      <c r="N25" s="24"/>
    </row>
    <row r="26" spans="1:14" s="3" customFormat="1" ht="12" customHeight="1">
      <c r="A26" s="13">
        <v>15</v>
      </c>
      <c r="B26" s="14" t="s">
        <v>139</v>
      </c>
      <c r="C26" s="15"/>
      <c r="D26" s="15"/>
      <c r="E26" s="16"/>
      <c r="F26" s="16"/>
      <c r="G26" s="12">
        <v>7070585.5</v>
      </c>
      <c r="H26" s="12">
        <v>7070585.5</v>
      </c>
      <c r="I26" s="12">
        <v>7070585.5</v>
      </c>
      <c r="J26" s="12">
        <v>4705237.8499999996</v>
      </c>
      <c r="K26" s="67">
        <f t="shared" si="0"/>
        <v>-2365347.65</v>
      </c>
      <c r="L26" s="67" t="s">
        <v>126</v>
      </c>
      <c r="N26" s="24"/>
    </row>
    <row r="27" spans="1:14" s="3" customFormat="1" ht="12" customHeight="1">
      <c r="A27" s="13">
        <v>16</v>
      </c>
      <c r="B27" s="14" t="s">
        <v>140</v>
      </c>
      <c r="C27" s="15"/>
      <c r="D27" s="15"/>
      <c r="E27" s="16"/>
      <c r="F27" s="16"/>
      <c r="G27" s="12">
        <v>3144742.76</v>
      </c>
      <c r="H27" s="12">
        <v>3144742.76</v>
      </c>
      <c r="I27" s="12">
        <v>2992027.73</v>
      </c>
      <c r="J27" s="12">
        <v>2992027.73</v>
      </c>
      <c r="K27" s="67">
        <f t="shared" si="0"/>
        <v>0</v>
      </c>
      <c r="L27" s="67"/>
      <c r="N27" s="24"/>
    </row>
    <row r="28" spans="1:14" s="3" customFormat="1" ht="12" customHeight="1">
      <c r="A28" s="13">
        <v>17</v>
      </c>
      <c r="B28" s="14" t="s">
        <v>141</v>
      </c>
      <c r="C28" s="15"/>
      <c r="D28" s="15"/>
      <c r="E28" s="16"/>
      <c r="F28" s="16"/>
      <c r="G28" s="12">
        <v>5418504.3499999996</v>
      </c>
      <c r="H28" s="12">
        <v>5418504.3499999996</v>
      </c>
      <c r="I28" s="12">
        <v>5418504.3499999996</v>
      </c>
      <c r="J28" s="12">
        <v>5418504.3499999996</v>
      </c>
      <c r="K28" s="67">
        <f t="shared" si="0"/>
        <v>0</v>
      </c>
      <c r="L28" s="67"/>
      <c r="N28" s="24"/>
    </row>
    <row r="29" spans="1:14" s="3" customFormat="1" ht="12" customHeight="1">
      <c r="A29" s="13">
        <v>18</v>
      </c>
      <c r="B29" s="14" t="s">
        <v>142</v>
      </c>
      <c r="C29" s="15"/>
      <c r="D29" s="15"/>
      <c r="E29" s="16"/>
      <c r="F29" s="16"/>
      <c r="G29" s="12">
        <v>7392762.1399999997</v>
      </c>
      <c r="H29" s="12">
        <v>7392762.1399999997</v>
      </c>
      <c r="I29" s="12">
        <v>5538519.2800000003</v>
      </c>
      <c r="J29" s="12">
        <v>5538519.2800000003</v>
      </c>
      <c r="K29" s="67">
        <f t="shared" si="0"/>
        <v>0</v>
      </c>
      <c r="L29" s="67"/>
      <c r="N29" s="24"/>
    </row>
    <row r="30" spans="1:14" s="3" customFormat="1" ht="12" customHeight="1">
      <c r="A30" s="13">
        <v>19</v>
      </c>
      <c r="B30" s="14" t="s">
        <v>143</v>
      </c>
      <c r="C30" s="15"/>
      <c r="D30" s="15"/>
      <c r="E30" s="16"/>
      <c r="F30" s="16"/>
      <c r="G30" s="12">
        <v>4230613.67</v>
      </c>
      <c r="H30" s="12">
        <v>4230613.67</v>
      </c>
      <c r="I30" s="12">
        <v>4230613.67</v>
      </c>
      <c r="J30" s="12">
        <v>3130632.68</v>
      </c>
      <c r="K30" s="67">
        <f t="shared" si="0"/>
        <v>-1099980.99</v>
      </c>
      <c r="L30" s="67" t="s">
        <v>126</v>
      </c>
      <c r="N30" s="24"/>
    </row>
    <row r="31" spans="1:14" s="3" customFormat="1" ht="12" customHeight="1">
      <c r="A31" s="13">
        <v>20</v>
      </c>
      <c r="B31" s="14" t="s">
        <v>144</v>
      </c>
      <c r="C31" s="15"/>
      <c r="D31" s="15"/>
      <c r="E31" s="16"/>
      <c r="F31" s="16"/>
      <c r="G31" s="12">
        <v>8390171.7599999998</v>
      </c>
      <c r="H31" s="12">
        <v>8390171.7599999998</v>
      </c>
      <c r="I31" s="12">
        <v>8390171.7599999998</v>
      </c>
      <c r="J31" s="12">
        <v>7385516.4900000002</v>
      </c>
      <c r="K31" s="67">
        <f t="shared" si="0"/>
        <v>-1004655.27</v>
      </c>
      <c r="L31" s="67" t="s">
        <v>126</v>
      </c>
      <c r="N31" s="24"/>
    </row>
    <row r="32" spans="1:14" s="3" customFormat="1" ht="12" customHeight="1">
      <c r="A32" s="13">
        <v>21</v>
      </c>
      <c r="B32" s="14" t="s">
        <v>145</v>
      </c>
      <c r="C32" s="15"/>
      <c r="D32" s="15"/>
      <c r="E32" s="16"/>
      <c r="F32" s="16"/>
      <c r="G32" s="12">
        <v>8405510.4900000002</v>
      </c>
      <c r="H32" s="12">
        <v>8405510.4900000002</v>
      </c>
      <c r="I32" s="12">
        <v>8405510.4900000002</v>
      </c>
      <c r="J32" s="12">
        <v>7389341.0899999999</v>
      </c>
      <c r="K32" s="67">
        <f t="shared" si="0"/>
        <v>-1016169.4</v>
      </c>
      <c r="L32" s="67" t="s">
        <v>126</v>
      </c>
      <c r="N32" s="24"/>
    </row>
    <row r="33" spans="1:14" s="3" customFormat="1" ht="12" customHeight="1">
      <c r="A33" s="13">
        <v>22</v>
      </c>
      <c r="B33" s="14" t="s">
        <v>146</v>
      </c>
      <c r="C33" s="15"/>
      <c r="D33" s="15"/>
      <c r="E33" s="16"/>
      <c r="F33" s="16"/>
      <c r="G33" s="12">
        <v>4962744.34</v>
      </c>
      <c r="H33" s="12">
        <v>4962744.34</v>
      </c>
      <c r="I33" s="12">
        <v>4962744.34</v>
      </c>
      <c r="J33" s="12">
        <v>4962744.34</v>
      </c>
      <c r="K33" s="67">
        <f t="shared" si="0"/>
        <v>0</v>
      </c>
      <c r="L33" s="67"/>
      <c r="N33" s="24"/>
    </row>
    <row r="34" spans="1:14" s="3" customFormat="1" ht="12" customHeight="1">
      <c r="A34" s="13">
        <v>23</v>
      </c>
      <c r="B34" s="14" t="s">
        <v>147</v>
      </c>
      <c r="C34" s="15"/>
      <c r="D34" s="15"/>
      <c r="E34" s="16"/>
      <c r="F34" s="16"/>
      <c r="G34" s="12">
        <v>8358691.7599999998</v>
      </c>
      <c r="H34" s="12">
        <v>8358691.7599999998</v>
      </c>
      <c r="I34" s="12">
        <v>8358691.7599999998</v>
      </c>
      <c r="J34" s="12">
        <v>7456155.4900000002</v>
      </c>
      <c r="K34" s="67">
        <f t="shared" si="0"/>
        <v>-902536.27</v>
      </c>
      <c r="L34" s="67" t="s">
        <v>126</v>
      </c>
      <c r="N34" s="24"/>
    </row>
    <row r="35" spans="1:14" s="3" customFormat="1" ht="12" customHeight="1">
      <c r="A35" s="13">
        <v>24</v>
      </c>
      <c r="B35" s="14" t="s">
        <v>148</v>
      </c>
      <c r="C35" s="15"/>
      <c r="D35" s="15"/>
      <c r="E35" s="16"/>
      <c r="F35" s="16"/>
      <c r="G35" s="12">
        <v>8328359.4199999999</v>
      </c>
      <c r="H35" s="12">
        <v>8328359.4199999999</v>
      </c>
      <c r="I35" s="12">
        <v>8328359.4199999999</v>
      </c>
      <c r="J35" s="12">
        <v>8328359.4199999999</v>
      </c>
      <c r="K35" s="67">
        <f t="shared" si="0"/>
        <v>0</v>
      </c>
      <c r="L35" s="67"/>
      <c r="N35" s="24"/>
    </row>
    <row r="36" spans="1:14" s="3" customFormat="1" ht="12" customHeight="1">
      <c r="A36" s="13">
        <v>25</v>
      </c>
      <c r="B36" s="14" t="s">
        <v>149</v>
      </c>
      <c r="C36" s="15"/>
      <c r="D36" s="15"/>
      <c r="E36" s="16"/>
      <c r="F36" s="16"/>
      <c r="G36" s="12">
        <v>4773219.54</v>
      </c>
      <c r="H36" s="12">
        <v>4773219.54</v>
      </c>
      <c r="I36" s="12">
        <v>4773219.54</v>
      </c>
      <c r="J36" s="12">
        <v>4773219.54</v>
      </c>
      <c r="K36" s="67">
        <f t="shared" si="0"/>
        <v>0</v>
      </c>
      <c r="L36" s="67"/>
      <c r="N36" s="24"/>
    </row>
    <row r="37" spans="1:14" s="3" customFormat="1" ht="12" customHeight="1">
      <c r="A37" s="13">
        <v>26</v>
      </c>
      <c r="B37" s="14" t="s">
        <v>150</v>
      </c>
      <c r="C37" s="15"/>
      <c r="D37" s="15"/>
      <c r="E37" s="16"/>
      <c r="F37" s="16"/>
      <c r="G37" s="12">
        <v>4800459.54</v>
      </c>
      <c r="H37" s="12">
        <v>4800459.54</v>
      </c>
      <c r="I37" s="12">
        <v>4800459.54</v>
      </c>
      <c r="J37" s="12">
        <v>4370351.3499999996</v>
      </c>
      <c r="K37" s="67">
        <f t="shared" si="0"/>
        <v>-430108.19</v>
      </c>
      <c r="L37" s="67" t="s">
        <v>126</v>
      </c>
      <c r="N37" s="24"/>
    </row>
    <row r="38" spans="1:14" s="3" customFormat="1" ht="12" customHeight="1">
      <c r="A38" s="13">
        <v>27</v>
      </c>
      <c r="B38" s="14" t="s">
        <v>151</v>
      </c>
      <c r="C38" s="15"/>
      <c r="D38" s="15"/>
      <c r="E38" s="16"/>
      <c r="F38" s="16"/>
      <c r="G38" s="12">
        <v>7254853.0700000003</v>
      </c>
      <c r="H38" s="12">
        <v>7254853.0700000003</v>
      </c>
      <c r="I38" s="12">
        <v>5271936.95</v>
      </c>
      <c r="J38" s="12">
        <v>5271936.95</v>
      </c>
      <c r="K38" s="67">
        <f t="shared" si="0"/>
        <v>0</v>
      </c>
      <c r="L38" s="67"/>
      <c r="N38" s="24"/>
    </row>
    <row r="39" spans="1:14" s="3" customFormat="1" ht="12" customHeight="1">
      <c r="A39" s="13">
        <v>28</v>
      </c>
      <c r="B39" s="14" t="s">
        <v>152</v>
      </c>
      <c r="C39" s="15"/>
      <c r="D39" s="15"/>
      <c r="E39" s="16"/>
      <c r="F39" s="16"/>
      <c r="G39" s="12">
        <v>3528699.08</v>
      </c>
      <c r="H39" s="12">
        <v>3528699.08</v>
      </c>
      <c r="I39" s="12">
        <v>3528699.08</v>
      </c>
      <c r="J39" s="12">
        <v>3528699.08</v>
      </c>
      <c r="K39" s="67">
        <f t="shared" si="0"/>
        <v>0</v>
      </c>
      <c r="L39" s="67"/>
      <c r="N39" s="24"/>
    </row>
    <row r="40" spans="1:14" s="3" customFormat="1" ht="12" customHeight="1">
      <c r="A40" s="13">
        <v>29</v>
      </c>
      <c r="B40" s="14" t="s">
        <v>153</v>
      </c>
      <c r="C40" s="15"/>
      <c r="D40" s="15"/>
      <c r="E40" s="16"/>
      <c r="F40" s="16"/>
      <c r="G40" s="12">
        <v>6113793.6200000001</v>
      </c>
      <c r="H40" s="12">
        <v>6113793.6200000001</v>
      </c>
      <c r="I40" s="12">
        <v>6113793.6200000001</v>
      </c>
      <c r="J40" s="12">
        <v>6113793.6200000001</v>
      </c>
      <c r="K40" s="67">
        <f t="shared" si="0"/>
        <v>0</v>
      </c>
      <c r="L40" s="67"/>
      <c r="N40" s="24"/>
    </row>
    <row r="41" spans="1:14" s="3" customFormat="1" ht="12" customHeight="1">
      <c r="A41" s="13">
        <v>30</v>
      </c>
      <c r="B41" s="14" t="s">
        <v>154</v>
      </c>
      <c r="C41" s="15"/>
      <c r="D41" s="15"/>
      <c r="E41" s="16"/>
      <c r="F41" s="16"/>
      <c r="G41" s="12">
        <v>4418115.13</v>
      </c>
      <c r="H41" s="12">
        <v>4418115.13</v>
      </c>
      <c r="I41" s="12">
        <v>4418115.13</v>
      </c>
      <c r="J41" s="12">
        <v>4418115.13</v>
      </c>
      <c r="K41" s="67">
        <f t="shared" si="0"/>
        <v>0</v>
      </c>
      <c r="L41" s="67"/>
      <c r="N41" s="24"/>
    </row>
    <row r="42" spans="1:14" s="3" customFormat="1" ht="12" customHeight="1">
      <c r="A42" s="13">
        <v>31</v>
      </c>
      <c r="B42" s="14" t="s">
        <v>155</v>
      </c>
      <c r="C42" s="15"/>
      <c r="D42" s="15"/>
      <c r="E42" s="16"/>
      <c r="F42" s="16"/>
      <c r="G42" s="12">
        <v>5272913.3</v>
      </c>
      <c r="H42" s="12">
        <v>5272913.3</v>
      </c>
      <c r="I42" s="12">
        <v>5272913.3</v>
      </c>
      <c r="J42" s="12">
        <v>5060953.9400000004</v>
      </c>
      <c r="K42" s="67">
        <f t="shared" si="0"/>
        <v>-211959.359999999</v>
      </c>
      <c r="L42" s="67" t="s">
        <v>126</v>
      </c>
      <c r="N42" s="24"/>
    </row>
    <row r="43" spans="1:14" s="3" customFormat="1" ht="12" customHeight="1">
      <c r="A43" s="13">
        <v>32</v>
      </c>
      <c r="B43" s="14" t="s">
        <v>156</v>
      </c>
      <c r="C43" s="15"/>
      <c r="D43" s="15"/>
      <c r="E43" s="16"/>
      <c r="F43" s="16"/>
      <c r="G43" s="12">
        <v>4968625.2300000004</v>
      </c>
      <c r="H43" s="12">
        <v>4968625.2300000004</v>
      </c>
      <c r="I43" s="12">
        <v>4968625.2300000004</v>
      </c>
      <c r="J43" s="12">
        <v>4968625.2300000004</v>
      </c>
      <c r="K43" s="67">
        <f t="shared" si="0"/>
        <v>0</v>
      </c>
      <c r="L43" s="67"/>
      <c r="N43" s="24"/>
    </row>
    <row r="44" spans="1:14" s="3" customFormat="1" ht="12" customHeight="1">
      <c r="A44" s="13">
        <v>33</v>
      </c>
      <c r="B44" s="14" t="s">
        <v>157</v>
      </c>
      <c r="C44" s="15"/>
      <c r="D44" s="15"/>
      <c r="E44" s="16"/>
      <c r="F44" s="16"/>
      <c r="G44" s="12">
        <v>3228503.97</v>
      </c>
      <c r="H44" s="12">
        <v>2461350.38</v>
      </c>
      <c r="I44" s="12">
        <v>2461350.38</v>
      </c>
      <c r="J44" s="12">
        <v>2461350.38</v>
      </c>
      <c r="K44" s="67">
        <f t="shared" si="0"/>
        <v>0</v>
      </c>
      <c r="L44" s="67"/>
      <c r="N44" s="24"/>
    </row>
    <row r="45" spans="1:14" s="3" customFormat="1" ht="12" customHeight="1">
      <c r="A45" s="13">
        <v>34</v>
      </c>
      <c r="B45" s="14" t="s">
        <v>158</v>
      </c>
      <c r="C45" s="15"/>
      <c r="D45" s="15"/>
      <c r="E45" s="16"/>
      <c r="F45" s="16"/>
      <c r="G45" s="12">
        <v>4801795.95</v>
      </c>
      <c r="H45" s="12">
        <v>4801795.95</v>
      </c>
      <c r="I45" s="12">
        <v>4801795.95</v>
      </c>
      <c r="J45" s="12">
        <v>4801795.95</v>
      </c>
      <c r="K45" s="67">
        <f t="shared" si="0"/>
        <v>0</v>
      </c>
      <c r="L45" s="67"/>
      <c r="N45" s="24"/>
    </row>
    <row r="46" spans="1:14" s="3" customFormat="1" ht="12" customHeight="1">
      <c r="A46" s="13">
        <v>35</v>
      </c>
      <c r="B46" s="14" t="s">
        <v>159</v>
      </c>
      <c r="C46" s="15"/>
      <c r="D46" s="15"/>
      <c r="E46" s="16"/>
      <c r="F46" s="16"/>
      <c r="G46" s="12">
        <v>4623471.45</v>
      </c>
      <c r="H46" s="12">
        <v>4623471.45</v>
      </c>
      <c r="I46" s="12">
        <v>4623471.45</v>
      </c>
      <c r="J46" s="12">
        <v>3886039.19</v>
      </c>
      <c r="K46" s="67">
        <f t="shared" si="0"/>
        <v>-737432.26</v>
      </c>
      <c r="L46" s="67" t="s">
        <v>126</v>
      </c>
      <c r="N46" s="24"/>
    </row>
    <row r="47" spans="1:14" s="3" customFormat="1" ht="12" customHeight="1">
      <c r="A47" s="13">
        <v>36</v>
      </c>
      <c r="B47" s="14" t="s">
        <v>160</v>
      </c>
      <c r="C47" s="15"/>
      <c r="D47" s="15"/>
      <c r="E47" s="16"/>
      <c r="F47" s="16"/>
      <c r="G47" s="12">
        <v>6902167.7300000004</v>
      </c>
      <c r="H47" s="12">
        <v>5166663.08</v>
      </c>
      <c r="I47" s="12">
        <v>5166663.08</v>
      </c>
      <c r="J47" s="12">
        <v>5166663.08</v>
      </c>
      <c r="K47" s="67">
        <f t="shared" si="0"/>
        <v>0</v>
      </c>
      <c r="L47" s="67"/>
      <c r="N47" s="24"/>
    </row>
    <row r="48" spans="1:14" s="3" customFormat="1" ht="12" customHeight="1">
      <c r="A48" s="13">
        <v>37</v>
      </c>
      <c r="B48" s="14" t="s">
        <v>161</v>
      </c>
      <c r="C48" s="15"/>
      <c r="D48" s="15"/>
      <c r="E48" s="16"/>
      <c r="F48" s="16"/>
      <c r="G48" s="12">
        <v>2384871.83</v>
      </c>
      <c r="H48" s="12">
        <v>2384871.83</v>
      </c>
      <c r="I48" s="12">
        <v>2384871.83</v>
      </c>
      <c r="J48" s="12">
        <v>2027065.92</v>
      </c>
      <c r="K48" s="67">
        <f t="shared" si="0"/>
        <v>-357805.91</v>
      </c>
      <c r="L48" s="67" t="s">
        <v>126</v>
      </c>
      <c r="N48" s="24"/>
    </row>
    <row r="49" spans="1:14" s="3" customFormat="1" ht="12" customHeight="1">
      <c r="A49" s="13">
        <v>38</v>
      </c>
      <c r="B49" s="14" t="s">
        <v>162</v>
      </c>
      <c r="C49" s="15"/>
      <c r="D49" s="15"/>
      <c r="E49" s="16"/>
      <c r="F49" s="16"/>
      <c r="G49" s="12">
        <v>6236746.2800000003</v>
      </c>
      <c r="H49" s="12">
        <v>6236746.2800000003</v>
      </c>
      <c r="I49" s="12">
        <v>6236746.2800000003</v>
      </c>
      <c r="J49" s="12">
        <v>6236746.2800000003</v>
      </c>
      <c r="K49" s="67">
        <f t="shared" si="0"/>
        <v>0</v>
      </c>
      <c r="L49" s="67"/>
      <c r="N49" s="24"/>
    </row>
    <row r="50" spans="1:14" s="3" customFormat="1" ht="12" customHeight="1">
      <c r="A50" s="13">
        <v>39</v>
      </c>
      <c r="B50" s="14" t="s">
        <v>163</v>
      </c>
      <c r="C50" s="15"/>
      <c r="D50" s="15"/>
      <c r="E50" s="16"/>
      <c r="F50" s="16"/>
      <c r="G50" s="12">
        <v>8572108.9399999995</v>
      </c>
      <c r="H50" s="12">
        <v>8572108.9399999995</v>
      </c>
      <c r="I50" s="12">
        <v>8572108.9399999995</v>
      </c>
      <c r="J50" s="12">
        <v>8572108.9399999995</v>
      </c>
      <c r="K50" s="67">
        <f t="shared" si="0"/>
        <v>0</v>
      </c>
      <c r="L50" s="67"/>
      <c r="N50" s="24"/>
    </row>
    <row r="51" spans="1:14" s="3" customFormat="1" ht="29.25" customHeight="1">
      <c r="A51" s="13">
        <v>40</v>
      </c>
      <c r="B51" s="14" t="s">
        <v>164</v>
      </c>
      <c r="C51" s="22"/>
      <c r="D51" s="63"/>
      <c r="E51" s="64"/>
      <c r="F51" s="30"/>
      <c r="G51" s="12">
        <v>2472868.33</v>
      </c>
      <c r="H51" s="12">
        <v>2472868.33</v>
      </c>
      <c r="I51" s="12">
        <v>2472868.33</v>
      </c>
      <c r="J51" s="12">
        <v>0</v>
      </c>
      <c r="K51" s="67">
        <f t="shared" si="0"/>
        <v>-2472868.33</v>
      </c>
      <c r="L51" s="67" t="s">
        <v>165</v>
      </c>
      <c r="N51" s="24"/>
    </row>
    <row r="52" spans="1:14" s="3" customFormat="1" ht="12" customHeight="1">
      <c r="A52" s="13">
        <v>41</v>
      </c>
      <c r="B52" s="14" t="s">
        <v>166</v>
      </c>
      <c r="C52" s="15"/>
      <c r="D52" s="15"/>
      <c r="E52" s="16"/>
      <c r="F52" s="16"/>
      <c r="G52" s="12">
        <v>2320621.65</v>
      </c>
      <c r="H52" s="12">
        <v>2320621.65</v>
      </c>
      <c r="I52" s="12">
        <v>2320621.65</v>
      </c>
      <c r="J52" s="12">
        <v>2320621.65</v>
      </c>
      <c r="K52" s="67">
        <f t="shared" si="0"/>
        <v>0</v>
      </c>
      <c r="L52" s="67"/>
      <c r="N52" s="24"/>
    </row>
    <row r="53" spans="1:14" s="3" customFormat="1" ht="12" customHeight="1">
      <c r="A53" s="13">
        <v>42</v>
      </c>
      <c r="B53" s="14" t="s">
        <v>167</v>
      </c>
      <c r="C53" s="15"/>
      <c r="D53" s="15"/>
      <c r="E53" s="16"/>
      <c r="F53" s="16"/>
      <c r="G53" s="12">
        <v>3158984.87</v>
      </c>
      <c r="H53" s="12">
        <v>3158984.87</v>
      </c>
      <c r="I53" s="12">
        <v>2595869.34</v>
      </c>
      <c r="J53" s="12">
        <v>2595869.34</v>
      </c>
      <c r="K53" s="67">
        <f t="shared" si="0"/>
        <v>0</v>
      </c>
      <c r="L53" s="67"/>
      <c r="N53" s="24"/>
    </row>
    <row r="54" spans="1:14" s="3" customFormat="1" ht="12" customHeight="1">
      <c r="A54" s="13">
        <v>43</v>
      </c>
      <c r="B54" s="14" t="s">
        <v>168</v>
      </c>
      <c r="C54" s="15"/>
      <c r="D54" s="15"/>
      <c r="E54" s="16"/>
      <c r="F54" s="16"/>
      <c r="G54" s="12">
        <v>3286142.46</v>
      </c>
      <c r="H54" s="12">
        <v>3286142.46</v>
      </c>
      <c r="I54" s="12">
        <v>3286142.46</v>
      </c>
      <c r="J54" s="12">
        <v>3286142.46</v>
      </c>
      <c r="K54" s="67">
        <f t="shared" si="0"/>
        <v>0</v>
      </c>
      <c r="L54" s="67"/>
      <c r="N54" s="24"/>
    </row>
    <row r="55" spans="1:14" s="3" customFormat="1" ht="12" customHeight="1">
      <c r="A55" s="13">
        <v>44</v>
      </c>
      <c r="B55" s="14" t="s">
        <v>169</v>
      </c>
      <c r="C55" s="15"/>
      <c r="D55" s="15"/>
      <c r="E55" s="16"/>
      <c r="F55" s="16"/>
      <c r="G55" s="12">
        <v>5390436.5300000003</v>
      </c>
      <c r="H55" s="12">
        <v>5390436.5300000003</v>
      </c>
      <c r="I55" s="12">
        <v>4308093.3</v>
      </c>
      <c r="J55" s="12">
        <v>4308093.3</v>
      </c>
      <c r="K55" s="67">
        <f t="shared" si="0"/>
        <v>0</v>
      </c>
      <c r="L55" s="67"/>
      <c r="N55" s="24"/>
    </row>
    <row r="56" spans="1:14" s="3" customFormat="1" ht="12" customHeight="1">
      <c r="A56" s="13">
        <v>45</v>
      </c>
      <c r="B56" s="14" t="s">
        <v>170</v>
      </c>
      <c r="C56" s="15"/>
      <c r="D56" s="15"/>
      <c r="E56" s="16"/>
      <c r="F56" s="16"/>
      <c r="G56" s="12">
        <v>2087590.84</v>
      </c>
      <c r="H56" s="12">
        <v>2087590.84</v>
      </c>
      <c r="I56" s="12">
        <v>2087590.84</v>
      </c>
      <c r="J56" s="12">
        <v>2087590.84</v>
      </c>
      <c r="K56" s="67">
        <f t="shared" si="0"/>
        <v>0</v>
      </c>
      <c r="L56" s="67"/>
      <c r="N56" s="24"/>
    </row>
    <row r="57" spans="1:14" s="3" customFormat="1" ht="12" customHeight="1">
      <c r="A57" s="13">
        <v>46</v>
      </c>
      <c r="B57" s="14" t="s">
        <v>171</v>
      </c>
      <c r="C57" s="15"/>
      <c r="D57" s="15"/>
      <c r="E57" s="16"/>
      <c r="F57" s="16"/>
      <c r="G57" s="12">
        <v>4531703.83</v>
      </c>
      <c r="H57" s="12">
        <v>3936510.51</v>
      </c>
      <c r="I57" s="12">
        <v>3936510.51</v>
      </c>
      <c r="J57" s="12">
        <v>3936510.51</v>
      </c>
      <c r="K57" s="67">
        <f t="shared" si="0"/>
        <v>0</v>
      </c>
      <c r="L57" s="67"/>
      <c r="N57" s="24"/>
    </row>
    <row r="58" spans="1:14" s="3" customFormat="1" ht="12" customHeight="1">
      <c r="A58" s="13">
        <v>47</v>
      </c>
      <c r="B58" s="14" t="s">
        <v>172</v>
      </c>
      <c r="C58" s="15"/>
      <c r="D58" s="15"/>
      <c r="E58" s="16"/>
      <c r="F58" s="16"/>
      <c r="G58" s="12">
        <v>3491912.03</v>
      </c>
      <c r="H58" s="12">
        <v>3491912.03</v>
      </c>
      <c r="I58" s="12">
        <v>3491912.03</v>
      </c>
      <c r="J58" s="12">
        <v>3491912.03</v>
      </c>
      <c r="K58" s="67">
        <f t="shared" si="0"/>
        <v>0</v>
      </c>
      <c r="L58" s="67"/>
      <c r="N58" s="24"/>
    </row>
    <row r="59" spans="1:14" s="3" customFormat="1" ht="12" customHeight="1">
      <c r="A59" s="13">
        <v>48</v>
      </c>
      <c r="B59" s="14" t="s">
        <v>173</v>
      </c>
      <c r="C59" s="15"/>
      <c r="D59" s="15"/>
      <c r="E59" s="16"/>
      <c r="F59" s="16"/>
      <c r="G59" s="12">
        <v>4799861.9800000004</v>
      </c>
      <c r="H59" s="12">
        <v>4799861.9800000004</v>
      </c>
      <c r="I59" s="12">
        <v>4799861.9800000004</v>
      </c>
      <c r="J59" s="12">
        <v>4799861.9800000004</v>
      </c>
      <c r="K59" s="67">
        <f t="shared" si="0"/>
        <v>0</v>
      </c>
      <c r="L59" s="67"/>
      <c r="N59" s="24"/>
    </row>
    <row r="60" spans="1:14" s="3" customFormat="1" ht="12" customHeight="1">
      <c r="A60" s="13">
        <v>49</v>
      </c>
      <c r="B60" s="14" t="s">
        <v>174</v>
      </c>
      <c r="C60" s="15"/>
      <c r="D60" s="15"/>
      <c r="E60" s="16"/>
      <c r="F60" s="16"/>
      <c r="G60" s="12">
        <v>6733611.3600000003</v>
      </c>
      <c r="H60" s="12">
        <v>6733611.3600000003</v>
      </c>
      <c r="I60" s="12">
        <v>6733611.3600000003</v>
      </c>
      <c r="J60" s="12">
        <v>7003305.0300000003</v>
      </c>
      <c r="K60" s="67">
        <f t="shared" si="0"/>
        <v>269693.67</v>
      </c>
      <c r="L60" s="67" t="s">
        <v>126</v>
      </c>
      <c r="N60" s="24"/>
    </row>
    <row r="61" spans="1:14" s="3" customFormat="1" ht="12" customHeight="1">
      <c r="A61" s="13">
        <v>50</v>
      </c>
      <c r="B61" s="14" t="s">
        <v>175</v>
      </c>
      <c r="C61" s="15"/>
      <c r="D61" s="15"/>
      <c r="E61" s="16"/>
      <c r="F61" s="16"/>
      <c r="G61" s="12">
        <v>4732393.67</v>
      </c>
      <c r="H61" s="12">
        <v>4732393.67</v>
      </c>
      <c r="I61" s="12">
        <v>4732393.67</v>
      </c>
      <c r="J61" s="12">
        <v>3570174.16</v>
      </c>
      <c r="K61" s="67">
        <f t="shared" si="0"/>
        <v>-1162219.51</v>
      </c>
      <c r="L61" s="67" t="s">
        <v>126</v>
      </c>
      <c r="N61" s="24"/>
    </row>
    <row r="62" spans="1:14" s="3" customFormat="1" ht="12" customHeight="1">
      <c r="A62" s="13">
        <v>51</v>
      </c>
      <c r="B62" s="14" t="s">
        <v>176</v>
      </c>
      <c r="C62" s="15"/>
      <c r="D62" s="15"/>
      <c r="E62" s="16"/>
      <c r="F62" s="16"/>
      <c r="G62" s="12">
        <v>5261982.26</v>
      </c>
      <c r="H62" s="12">
        <v>5261982.26</v>
      </c>
      <c r="I62" s="12">
        <v>5261982.26</v>
      </c>
      <c r="J62" s="12">
        <v>5052967.66</v>
      </c>
      <c r="K62" s="67">
        <f t="shared" si="0"/>
        <v>-209014.6</v>
      </c>
      <c r="L62" s="67" t="s">
        <v>126</v>
      </c>
      <c r="N62" s="24"/>
    </row>
    <row r="63" spans="1:14" s="3" customFormat="1" ht="12" customHeight="1">
      <c r="A63" s="13">
        <v>52</v>
      </c>
      <c r="B63" s="14" t="s">
        <v>177</v>
      </c>
      <c r="C63" s="15"/>
      <c r="D63" s="15"/>
      <c r="E63" s="16"/>
      <c r="F63" s="16"/>
      <c r="G63" s="12">
        <v>3135339.13</v>
      </c>
      <c r="H63" s="12">
        <v>3135339.13</v>
      </c>
      <c r="I63" s="12">
        <v>3135339.13</v>
      </c>
      <c r="J63" s="12">
        <v>3135339.13</v>
      </c>
      <c r="K63" s="67">
        <f t="shared" si="0"/>
        <v>0</v>
      </c>
      <c r="L63" s="67"/>
      <c r="N63" s="24"/>
    </row>
    <row r="64" spans="1:14" s="3" customFormat="1" ht="12" customHeight="1">
      <c r="A64" s="13">
        <v>53</v>
      </c>
      <c r="B64" s="14" t="s">
        <v>178</v>
      </c>
      <c r="C64" s="15"/>
      <c r="D64" s="15"/>
      <c r="E64" s="16"/>
      <c r="F64" s="16"/>
      <c r="G64" s="12">
        <v>5101947.7300000004</v>
      </c>
      <c r="H64" s="12">
        <v>4376980.8600000003</v>
      </c>
      <c r="I64" s="12">
        <v>4376980.8600000003</v>
      </c>
      <c r="J64" s="12">
        <v>4376980.8600000003</v>
      </c>
      <c r="K64" s="67">
        <f t="shared" si="0"/>
        <v>0</v>
      </c>
      <c r="L64" s="67"/>
      <c r="N64" s="24"/>
    </row>
    <row r="65" spans="1:14" s="3" customFormat="1" ht="12" customHeight="1">
      <c r="A65" s="13">
        <v>54</v>
      </c>
      <c r="B65" s="14" t="s">
        <v>179</v>
      </c>
      <c r="C65" s="15"/>
      <c r="D65" s="15"/>
      <c r="E65" s="16"/>
      <c r="F65" s="16"/>
      <c r="G65" s="12">
        <v>4379712.97</v>
      </c>
      <c r="H65" s="12">
        <v>4379712.97</v>
      </c>
      <c r="I65" s="12">
        <v>4379712.97</v>
      </c>
      <c r="J65" s="12">
        <v>3733460.28</v>
      </c>
      <c r="K65" s="67">
        <f t="shared" si="0"/>
        <v>-646252.68999999994</v>
      </c>
      <c r="L65" s="67" t="s">
        <v>126</v>
      </c>
      <c r="N65" s="24"/>
    </row>
    <row r="66" spans="1:14" s="3" customFormat="1" ht="12" customHeight="1">
      <c r="A66" s="13">
        <v>55</v>
      </c>
      <c r="B66" s="14" t="s">
        <v>180</v>
      </c>
      <c r="C66" s="15"/>
      <c r="D66" s="15"/>
      <c r="E66" s="16"/>
      <c r="F66" s="16"/>
      <c r="G66" s="12">
        <v>5922641.1200000001</v>
      </c>
      <c r="H66" s="12">
        <v>5922641.1200000001</v>
      </c>
      <c r="I66" s="12">
        <v>5922641.1200000001</v>
      </c>
      <c r="J66" s="12">
        <v>5922641.1200000001</v>
      </c>
      <c r="K66" s="67">
        <f t="shared" si="0"/>
        <v>0</v>
      </c>
      <c r="L66" s="67"/>
      <c r="N66" s="24"/>
    </row>
    <row r="67" spans="1:14" s="3" customFormat="1" ht="33" customHeight="1">
      <c r="A67" s="13">
        <v>56</v>
      </c>
      <c r="B67" s="14" t="s">
        <v>181</v>
      </c>
      <c r="C67" s="15"/>
      <c r="D67" s="15"/>
      <c r="E67" s="16"/>
      <c r="F67" s="16"/>
      <c r="G67" s="12">
        <v>6917730.79</v>
      </c>
      <c r="H67" s="12">
        <v>6917730.79</v>
      </c>
      <c r="I67" s="12">
        <v>6917730.79</v>
      </c>
      <c r="J67" s="12">
        <v>7473459.9900000002</v>
      </c>
      <c r="K67" s="67">
        <f t="shared" si="0"/>
        <v>555729.19999999995</v>
      </c>
      <c r="L67" s="67" t="s">
        <v>182</v>
      </c>
      <c r="M67" s="24"/>
      <c r="N67" s="24"/>
    </row>
    <row r="68" spans="1:14" s="3" customFormat="1" ht="12" customHeight="1">
      <c r="A68" s="13">
        <v>57</v>
      </c>
      <c r="B68" s="14" t="s">
        <v>183</v>
      </c>
      <c r="C68" s="15"/>
      <c r="D68" s="15"/>
      <c r="E68" s="16"/>
      <c r="F68" s="16"/>
      <c r="G68" s="12">
        <v>4787829.82</v>
      </c>
      <c r="H68" s="12">
        <v>4787829.82</v>
      </c>
      <c r="I68" s="12">
        <v>4787829.82</v>
      </c>
      <c r="J68" s="12">
        <v>4787829.82</v>
      </c>
      <c r="K68" s="67">
        <f t="shared" si="0"/>
        <v>0</v>
      </c>
      <c r="L68" s="67"/>
      <c r="N68" s="24"/>
    </row>
    <row r="69" spans="1:14" s="3" customFormat="1" ht="12" customHeight="1">
      <c r="A69" s="13">
        <v>58</v>
      </c>
      <c r="B69" s="14" t="s">
        <v>184</v>
      </c>
      <c r="C69" s="15"/>
      <c r="D69" s="15"/>
      <c r="E69" s="16"/>
      <c r="F69" s="16"/>
      <c r="G69" s="12">
        <v>3133338.3</v>
      </c>
      <c r="H69" s="12">
        <v>2278251.38</v>
      </c>
      <c r="I69" s="12">
        <v>2278251.38</v>
      </c>
      <c r="J69" s="12">
        <v>2278251.38</v>
      </c>
      <c r="K69" s="67">
        <f t="shared" si="0"/>
        <v>0</v>
      </c>
      <c r="L69" s="67"/>
      <c r="N69" s="24"/>
    </row>
    <row r="70" spans="1:14" s="3" customFormat="1" ht="12" customHeight="1">
      <c r="A70" s="13">
        <v>59</v>
      </c>
      <c r="B70" s="14" t="s">
        <v>185</v>
      </c>
      <c r="C70" s="15"/>
      <c r="D70" s="15"/>
      <c r="E70" s="16"/>
      <c r="F70" s="16"/>
      <c r="G70" s="12">
        <v>3627968.75</v>
      </c>
      <c r="H70" s="12">
        <v>2685161.78</v>
      </c>
      <c r="I70" s="12">
        <v>2685161.78</v>
      </c>
      <c r="J70" s="12">
        <v>2685161.78</v>
      </c>
      <c r="K70" s="67">
        <f t="shared" si="0"/>
        <v>0</v>
      </c>
      <c r="L70" s="67"/>
      <c r="N70" s="24"/>
    </row>
    <row r="71" spans="1:14" s="3" customFormat="1" ht="12" customHeight="1">
      <c r="A71" s="13">
        <v>60</v>
      </c>
      <c r="B71" s="14" t="s">
        <v>186</v>
      </c>
      <c r="C71" s="15"/>
      <c r="D71" s="15"/>
      <c r="E71" s="16"/>
      <c r="F71" s="16"/>
      <c r="G71" s="12">
        <v>2994739.5</v>
      </c>
      <c r="H71" s="12">
        <v>2994739.5</v>
      </c>
      <c r="I71" s="12">
        <v>2994739.5</v>
      </c>
      <c r="J71" s="12">
        <v>2994739.5</v>
      </c>
      <c r="K71" s="67">
        <f t="shared" si="0"/>
        <v>0</v>
      </c>
      <c r="L71" s="67"/>
      <c r="N71" s="24"/>
    </row>
    <row r="72" spans="1:14" s="3" customFormat="1" ht="12" customHeight="1">
      <c r="A72" s="13">
        <v>61</v>
      </c>
      <c r="B72" s="14" t="s">
        <v>187</v>
      </c>
      <c r="C72" s="15"/>
      <c r="D72" s="15"/>
      <c r="E72" s="16"/>
      <c r="F72" s="16"/>
      <c r="G72" s="12">
        <v>2963581.98</v>
      </c>
      <c r="H72" s="12">
        <v>2963581.98</v>
      </c>
      <c r="I72" s="12">
        <v>2963581.98</v>
      </c>
      <c r="J72" s="12">
        <v>2963581.98</v>
      </c>
      <c r="K72" s="67">
        <f t="shared" si="0"/>
        <v>0</v>
      </c>
      <c r="L72" s="67"/>
      <c r="N72" s="24"/>
    </row>
    <row r="73" spans="1:14" s="3" customFormat="1" ht="29.25" customHeight="1">
      <c r="A73" s="13">
        <v>62</v>
      </c>
      <c r="B73" s="14" t="s">
        <v>188</v>
      </c>
      <c r="C73" s="15"/>
      <c r="D73" s="15"/>
      <c r="E73" s="16"/>
      <c r="F73" s="16"/>
      <c r="G73" s="12">
        <v>4951282.76</v>
      </c>
      <c r="H73" s="12">
        <v>4951282.76</v>
      </c>
      <c r="I73" s="12">
        <v>4951282.76</v>
      </c>
      <c r="J73" s="12">
        <v>5089279.5599999996</v>
      </c>
      <c r="K73" s="67">
        <f t="shared" si="0"/>
        <v>137996.79999999999</v>
      </c>
      <c r="L73" s="67" t="s">
        <v>182</v>
      </c>
      <c r="N73" s="24"/>
    </row>
    <row r="74" spans="1:14" s="3" customFormat="1" ht="12" customHeight="1">
      <c r="A74" s="13">
        <v>63</v>
      </c>
      <c r="B74" s="14" t="s">
        <v>189</v>
      </c>
      <c r="C74" s="15"/>
      <c r="D74" s="15"/>
      <c r="E74" s="16"/>
      <c r="F74" s="16"/>
      <c r="G74" s="12">
        <v>5413131.6600000001</v>
      </c>
      <c r="H74" s="12">
        <v>5413131.6600000001</v>
      </c>
      <c r="I74" s="12">
        <v>5413131.6600000001</v>
      </c>
      <c r="J74" s="12">
        <v>5413131.6600000001</v>
      </c>
      <c r="K74" s="67">
        <f t="shared" si="0"/>
        <v>0</v>
      </c>
      <c r="L74" s="67"/>
      <c r="N74" s="24"/>
    </row>
    <row r="75" spans="1:14" s="3" customFormat="1" ht="12" customHeight="1">
      <c r="A75" s="13">
        <v>64</v>
      </c>
      <c r="B75" s="14" t="s">
        <v>190</v>
      </c>
      <c r="C75" s="15"/>
      <c r="D75" s="15"/>
      <c r="E75" s="16"/>
      <c r="F75" s="16"/>
      <c r="G75" s="12">
        <v>3277974.1</v>
      </c>
      <c r="H75" s="12">
        <v>3277974.1</v>
      </c>
      <c r="I75" s="12">
        <v>2736502.84</v>
      </c>
      <c r="J75" s="12">
        <v>2736502.84</v>
      </c>
      <c r="K75" s="67">
        <f t="shared" si="0"/>
        <v>0</v>
      </c>
      <c r="L75" s="67"/>
      <c r="N75" s="24"/>
    </row>
    <row r="76" spans="1:14" s="3" customFormat="1" ht="12" customHeight="1">
      <c r="A76" s="13">
        <v>65</v>
      </c>
      <c r="B76" s="14" t="s">
        <v>191</v>
      </c>
      <c r="C76" s="15"/>
      <c r="D76" s="15"/>
      <c r="E76" s="16"/>
      <c r="F76" s="16"/>
      <c r="G76" s="12">
        <v>5245222.26</v>
      </c>
      <c r="H76" s="12">
        <v>5245222.26</v>
      </c>
      <c r="I76" s="12">
        <v>5245222.26</v>
      </c>
      <c r="J76" s="12">
        <v>5046096.66</v>
      </c>
      <c r="K76" s="67">
        <f t="shared" si="0"/>
        <v>-199125.6</v>
      </c>
      <c r="L76" s="67" t="s">
        <v>126</v>
      </c>
      <c r="N76" s="24"/>
    </row>
    <row r="77" spans="1:14" s="3" customFormat="1" ht="12" customHeight="1">
      <c r="A77" s="13">
        <v>66</v>
      </c>
      <c r="B77" s="14" t="s">
        <v>192</v>
      </c>
      <c r="C77" s="15"/>
      <c r="D77" s="15"/>
      <c r="E77" s="16"/>
      <c r="F77" s="16"/>
      <c r="G77" s="12">
        <v>4412522.67</v>
      </c>
      <c r="H77" s="12">
        <v>4412522.67</v>
      </c>
      <c r="I77" s="12">
        <v>4412522.67</v>
      </c>
      <c r="J77" s="12">
        <v>4360664.2699999996</v>
      </c>
      <c r="K77" s="67">
        <f t="shared" ref="K77:K140" si="1">J77-I77</f>
        <v>-51858.400000000402</v>
      </c>
      <c r="L77" s="67" t="s">
        <v>126</v>
      </c>
      <c r="N77" s="24"/>
    </row>
    <row r="78" spans="1:14" s="3" customFormat="1" ht="12" customHeight="1">
      <c r="A78" s="13">
        <v>67</v>
      </c>
      <c r="B78" s="14" t="s">
        <v>193</v>
      </c>
      <c r="C78" s="15"/>
      <c r="D78" s="15"/>
      <c r="E78" s="16"/>
      <c r="F78" s="16"/>
      <c r="G78" s="12">
        <v>4057800.44</v>
      </c>
      <c r="H78" s="12">
        <v>4057800.44</v>
      </c>
      <c r="I78" s="12">
        <v>4057800.44</v>
      </c>
      <c r="J78" s="12">
        <v>4057800.44</v>
      </c>
      <c r="K78" s="67">
        <f t="shared" si="1"/>
        <v>0</v>
      </c>
      <c r="L78" s="67"/>
      <c r="N78" s="24"/>
    </row>
    <row r="79" spans="1:14" s="3" customFormat="1" ht="12" customHeight="1">
      <c r="A79" s="13">
        <v>68</v>
      </c>
      <c r="B79" s="14" t="s">
        <v>194</v>
      </c>
      <c r="C79" s="15"/>
      <c r="D79" s="15"/>
      <c r="E79" s="16"/>
      <c r="F79" s="16"/>
      <c r="G79" s="12">
        <v>6036908.7699999996</v>
      </c>
      <c r="H79" s="12">
        <v>6036908.7699999996</v>
      </c>
      <c r="I79" s="12">
        <v>6036908.7699999996</v>
      </c>
      <c r="J79" s="12">
        <v>6036908.7699999996</v>
      </c>
      <c r="K79" s="67">
        <f t="shared" si="1"/>
        <v>0</v>
      </c>
      <c r="L79" s="67"/>
      <c r="N79" s="24"/>
    </row>
    <row r="80" spans="1:14" s="3" customFormat="1" ht="12" customHeight="1">
      <c r="A80" s="13">
        <v>69</v>
      </c>
      <c r="B80" s="14" t="s">
        <v>195</v>
      </c>
      <c r="C80" s="15"/>
      <c r="D80" s="15"/>
      <c r="E80" s="16"/>
      <c r="F80" s="16"/>
      <c r="G80" s="12">
        <v>5785396.7699999996</v>
      </c>
      <c r="H80" s="12">
        <v>5785396.7699999996</v>
      </c>
      <c r="I80" s="12">
        <v>5785396.7699999996</v>
      </c>
      <c r="J80" s="12">
        <v>5785396.7699999996</v>
      </c>
      <c r="K80" s="67">
        <f t="shared" si="1"/>
        <v>0</v>
      </c>
      <c r="L80" s="67"/>
      <c r="N80" s="24"/>
    </row>
    <row r="81" spans="1:14" s="3" customFormat="1" ht="12" customHeight="1">
      <c r="A81" s="13">
        <v>70</v>
      </c>
      <c r="B81" s="14" t="s">
        <v>196</v>
      </c>
      <c r="C81" s="15"/>
      <c r="D81" s="15"/>
      <c r="E81" s="16"/>
      <c r="F81" s="16"/>
      <c r="G81" s="12">
        <v>5555246.1600000001</v>
      </c>
      <c r="H81" s="12">
        <v>5555246.1600000001</v>
      </c>
      <c r="I81" s="12">
        <v>5555246.1600000001</v>
      </c>
      <c r="J81" s="12">
        <v>5555246.1600000001</v>
      </c>
      <c r="K81" s="67">
        <f t="shared" si="1"/>
        <v>0</v>
      </c>
      <c r="L81" s="67"/>
      <c r="N81" s="24"/>
    </row>
    <row r="82" spans="1:14" s="3" customFormat="1" ht="12" customHeight="1">
      <c r="A82" s="13">
        <v>71</v>
      </c>
      <c r="B82" s="14" t="s">
        <v>197</v>
      </c>
      <c r="C82" s="15"/>
      <c r="D82" s="15"/>
      <c r="E82" s="16"/>
      <c r="F82" s="16"/>
      <c r="G82" s="12">
        <v>5484489.5199999996</v>
      </c>
      <c r="H82" s="12">
        <v>5484489.5199999996</v>
      </c>
      <c r="I82" s="12">
        <v>5484489.5199999996</v>
      </c>
      <c r="J82" s="12">
        <v>5484489.5199999996</v>
      </c>
      <c r="K82" s="67">
        <f t="shared" si="1"/>
        <v>0</v>
      </c>
      <c r="L82" s="67"/>
      <c r="N82" s="24"/>
    </row>
    <row r="83" spans="1:14" s="3" customFormat="1" ht="12" customHeight="1">
      <c r="A83" s="13">
        <v>72</v>
      </c>
      <c r="B83" s="14" t="s">
        <v>198</v>
      </c>
      <c r="C83" s="15"/>
      <c r="D83" s="15"/>
      <c r="E83" s="16"/>
      <c r="F83" s="16"/>
      <c r="G83" s="12">
        <v>4835464.1900000004</v>
      </c>
      <c r="H83" s="12">
        <v>4835464.1900000004</v>
      </c>
      <c r="I83" s="12">
        <v>4835464.1900000004</v>
      </c>
      <c r="J83" s="12">
        <v>4113944.01</v>
      </c>
      <c r="K83" s="67">
        <f t="shared" si="1"/>
        <v>-721520.18000000098</v>
      </c>
      <c r="L83" s="67" t="s">
        <v>126</v>
      </c>
      <c r="N83" s="24"/>
    </row>
    <row r="84" spans="1:14" s="3" customFormat="1" ht="12" customHeight="1">
      <c r="A84" s="13">
        <v>73</v>
      </c>
      <c r="B84" s="14" t="s">
        <v>199</v>
      </c>
      <c r="C84" s="15"/>
      <c r="D84" s="15"/>
      <c r="E84" s="16"/>
      <c r="F84" s="16"/>
      <c r="G84" s="12">
        <v>4922485.83</v>
      </c>
      <c r="H84" s="12">
        <v>4922485.83</v>
      </c>
      <c r="I84" s="12">
        <v>4922485.83</v>
      </c>
      <c r="J84" s="12">
        <v>4922485.83</v>
      </c>
      <c r="K84" s="67">
        <f t="shared" si="1"/>
        <v>0</v>
      </c>
      <c r="L84" s="67"/>
      <c r="N84" s="24"/>
    </row>
    <row r="85" spans="1:14" s="3" customFormat="1" ht="12" customHeight="1">
      <c r="A85" s="13">
        <v>74</v>
      </c>
      <c r="B85" s="14" t="s">
        <v>200</v>
      </c>
      <c r="C85" s="15"/>
      <c r="D85" s="15"/>
      <c r="E85" s="16"/>
      <c r="F85" s="16"/>
      <c r="G85" s="12">
        <v>7691321.4800000004</v>
      </c>
      <c r="H85" s="12">
        <v>7691321.4800000004</v>
      </c>
      <c r="I85" s="12">
        <v>7691321.4800000004</v>
      </c>
      <c r="J85" s="12">
        <v>6891058.75</v>
      </c>
      <c r="K85" s="67">
        <f t="shared" si="1"/>
        <v>-800262.73</v>
      </c>
      <c r="L85" s="67" t="s">
        <v>126</v>
      </c>
      <c r="N85" s="24"/>
    </row>
    <row r="86" spans="1:14" s="3" customFormat="1" ht="12" customHeight="1">
      <c r="A86" s="13">
        <v>75</v>
      </c>
      <c r="B86" s="14" t="s">
        <v>201</v>
      </c>
      <c r="C86" s="15"/>
      <c r="D86" s="15"/>
      <c r="E86" s="16"/>
      <c r="F86" s="16"/>
      <c r="G86" s="12">
        <v>2404251.83</v>
      </c>
      <c r="H86" s="12">
        <v>2404251.83</v>
      </c>
      <c r="I86" s="12">
        <v>2404251.83</v>
      </c>
      <c r="J86" s="12">
        <v>1734501.24</v>
      </c>
      <c r="K86" s="67">
        <f t="shared" si="1"/>
        <v>-669750.59</v>
      </c>
      <c r="L86" s="67" t="s">
        <v>126</v>
      </c>
      <c r="N86" s="24"/>
    </row>
    <row r="87" spans="1:14" s="3" customFormat="1" ht="12" customHeight="1">
      <c r="A87" s="13">
        <v>76</v>
      </c>
      <c r="B87" s="14" t="s">
        <v>202</v>
      </c>
      <c r="C87" s="15"/>
      <c r="D87" s="15"/>
      <c r="E87" s="16"/>
      <c r="F87" s="16"/>
      <c r="G87" s="12">
        <v>2397121.83</v>
      </c>
      <c r="H87" s="12">
        <v>2397121.83</v>
      </c>
      <c r="I87" s="12">
        <v>2397121.83</v>
      </c>
      <c r="J87" s="12">
        <v>2167241.9500000002</v>
      </c>
      <c r="K87" s="67">
        <f t="shared" si="1"/>
        <v>-229879.88</v>
      </c>
      <c r="L87" s="67" t="s">
        <v>126</v>
      </c>
      <c r="N87" s="24"/>
    </row>
    <row r="88" spans="1:14" s="3" customFormat="1" ht="12" customHeight="1">
      <c r="A88" s="13">
        <v>77</v>
      </c>
      <c r="B88" s="14" t="s">
        <v>203</v>
      </c>
      <c r="C88" s="15"/>
      <c r="D88" s="15"/>
      <c r="E88" s="16"/>
      <c r="F88" s="16"/>
      <c r="G88" s="12">
        <v>6099918.6799999997</v>
      </c>
      <c r="H88" s="12">
        <v>6099918.6799999997</v>
      </c>
      <c r="I88" s="12">
        <v>6099918.6799999997</v>
      </c>
      <c r="J88" s="12">
        <v>5720042.0099999998</v>
      </c>
      <c r="K88" s="67">
        <f t="shared" si="1"/>
        <v>-379876.67</v>
      </c>
      <c r="L88" s="67" t="s">
        <v>126</v>
      </c>
      <c r="N88" s="24"/>
    </row>
    <row r="89" spans="1:14" s="3" customFormat="1" ht="12" customHeight="1">
      <c r="A89" s="13">
        <v>78</v>
      </c>
      <c r="B89" s="14" t="s">
        <v>204</v>
      </c>
      <c r="C89" s="15"/>
      <c r="D89" s="15"/>
      <c r="E89" s="16"/>
      <c r="F89" s="16"/>
      <c r="G89" s="12">
        <v>4845494.2300000004</v>
      </c>
      <c r="H89" s="12">
        <v>3737064.67</v>
      </c>
      <c r="I89" s="12">
        <v>3737064.67</v>
      </c>
      <c r="J89" s="12">
        <v>3737064.67</v>
      </c>
      <c r="K89" s="67">
        <f t="shared" si="1"/>
        <v>0</v>
      </c>
      <c r="L89" s="67"/>
      <c r="N89" s="24"/>
    </row>
    <row r="90" spans="1:14" s="3" customFormat="1" ht="12" customHeight="1">
      <c r="A90" s="13">
        <v>79</v>
      </c>
      <c r="B90" s="14" t="s">
        <v>205</v>
      </c>
      <c r="C90" s="15"/>
      <c r="D90" s="15"/>
      <c r="E90" s="16"/>
      <c r="F90" s="16"/>
      <c r="G90" s="12">
        <v>5357978.97</v>
      </c>
      <c r="H90" s="12">
        <v>5357978.97</v>
      </c>
      <c r="I90" s="12">
        <v>5357978.97</v>
      </c>
      <c r="J90" s="12">
        <v>5357978.97</v>
      </c>
      <c r="K90" s="67">
        <f t="shared" si="1"/>
        <v>0</v>
      </c>
      <c r="L90" s="67"/>
      <c r="N90" s="24"/>
    </row>
    <row r="91" spans="1:14" s="3" customFormat="1" ht="12" customHeight="1">
      <c r="A91" s="13">
        <v>80</v>
      </c>
      <c r="B91" s="14" t="s">
        <v>206</v>
      </c>
      <c r="C91" s="15"/>
      <c r="D91" s="15"/>
      <c r="E91" s="16"/>
      <c r="F91" s="16"/>
      <c r="G91" s="12">
        <v>2599043.71</v>
      </c>
      <c r="H91" s="12">
        <v>2599043.71</v>
      </c>
      <c r="I91" s="12">
        <v>2599043.71</v>
      </c>
      <c r="J91" s="12">
        <v>2599043.71</v>
      </c>
      <c r="K91" s="67">
        <f t="shared" si="1"/>
        <v>0</v>
      </c>
      <c r="L91" s="67"/>
      <c r="N91" s="24"/>
    </row>
    <row r="92" spans="1:14" s="3" customFormat="1" ht="12" customHeight="1">
      <c r="A92" s="13">
        <v>81</v>
      </c>
      <c r="B92" s="14" t="s">
        <v>207</v>
      </c>
      <c r="C92" s="15"/>
      <c r="D92" s="15"/>
      <c r="E92" s="16"/>
      <c r="F92" s="16"/>
      <c r="G92" s="12">
        <v>5909380.5700000003</v>
      </c>
      <c r="H92" s="12">
        <v>5909380.5700000003</v>
      </c>
      <c r="I92" s="12">
        <v>5909380.5700000003</v>
      </c>
      <c r="J92" s="12">
        <v>5909380.5700000003</v>
      </c>
      <c r="K92" s="67">
        <f t="shared" si="1"/>
        <v>0</v>
      </c>
      <c r="L92" s="67"/>
      <c r="N92" s="24"/>
    </row>
    <row r="93" spans="1:14" s="3" customFormat="1" ht="12" customHeight="1">
      <c r="A93" s="13">
        <v>82</v>
      </c>
      <c r="B93" s="14" t="s">
        <v>208</v>
      </c>
      <c r="C93" s="15"/>
      <c r="D93" s="15"/>
      <c r="E93" s="16"/>
      <c r="F93" s="16"/>
      <c r="G93" s="12">
        <v>3731481.5</v>
      </c>
      <c r="H93" s="12">
        <v>3731481.5</v>
      </c>
      <c r="I93" s="12">
        <v>3731481.5</v>
      </c>
      <c r="J93" s="12">
        <v>2976949.88</v>
      </c>
      <c r="K93" s="67">
        <f t="shared" si="1"/>
        <v>-754531.62</v>
      </c>
      <c r="L93" s="67" t="s">
        <v>126</v>
      </c>
      <c r="N93" s="24"/>
    </row>
    <row r="94" spans="1:14" s="3" customFormat="1" ht="12" customHeight="1">
      <c r="A94" s="13">
        <v>83</v>
      </c>
      <c r="B94" s="14" t="s">
        <v>209</v>
      </c>
      <c r="C94" s="15"/>
      <c r="D94" s="15"/>
      <c r="E94" s="16"/>
      <c r="F94" s="16"/>
      <c r="G94" s="12">
        <v>4431696.88</v>
      </c>
      <c r="H94" s="12">
        <v>4431696.88</v>
      </c>
      <c r="I94" s="12">
        <v>4431696.88</v>
      </c>
      <c r="J94" s="12">
        <v>3745452.67</v>
      </c>
      <c r="K94" s="67">
        <f t="shared" si="1"/>
        <v>-686244.21</v>
      </c>
      <c r="L94" s="67" t="s">
        <v>126</v>
      </c>
      <c r="N94" s="24"/>
    </row>
    <row r="95" spans="1:14" s="3" customFormat="1" ht="12" customHeight="1">
      <c r="A95" s="13">
        <v>84</v>
      </c>
      <c r="B95" s="14" t="s">
        <v>210</v>
      </c>
      <c r="C95" s="15"/>
      <c r="D95" s="15"/>
      <c r="E95" s="16"/>
      <c r="F95" s="16"/>
      <c r="G95" s="12">
        <v>6733013.9299999997</v>
      </c>
      <c r="H95" s="12">
        <v>6733013.9299999997</v>
      </c>
      <c r="I95" s="12">
        <v>5731392.6900000004</v>
      </c>
      <c r="J95" s="12">
        <v>5731392.6900000004</v>
      </c>
      <c r="K95" s="67">
        <f t="shared" si="1"/>
        <v>0</v>
      </c>
      <c r="L95" s="67"/>
      <c r="N95" s="24"/>
    </row>
    <row r="96" spans="1:14" s="3" customFormat="1" ht="12" customHeight="1">
      <c r="A96" s="13">
        <v>85</v>
      </c>
      <c r="B96" s="14" t="s">
        <v>211</v>
      </c>
      <c r="C96" s="15"/>
      <c r="D96" s="15"/>
      <c r="E96" s="16"/>
      <c r="F96" s="16"/>
      <c r="G96" s="12">
        <v>5804664.1100000003</v>
      </c>
      <c r="H96" s="12">
        <v>5804664.1100000003</v>
      </c>
      <c r="I96" s="12">
        <v>5804664.1100000003</v>
      </c>
      <c r="J96" s="12">
        <v>5804664.1100000003</v>
      </c>
      <c r="K96" s="67">
        <f t="shared" si="1"/>
        <v>0</v>
      </c>
      <c r="L96" s="67"/>
      <c r="N96" s="24"/>
    </row>
    <row r="97" spans="1:14" s="3" customFormat="1" ht="12" customHeight="1">
      <c r="A97" s="13">
        <v>86</v>
      </c>
      <c r="B97" s="14" t="s">
        <v>212</v>
      </c>
      <c r="C97" s="15"/>
      <c r="D97" s="15"/>
      <c r="E97" s="16"/>
      <c r="F97" s="16"/>
      <c r="G97" s="12">
        <v>3094458.4</v>
      </c>
      <c r="H97" s="12">
        <v>3094458.4</v>
      </c>
      <c r="I97" s="12">
        <v>3094458.4</v>
      </c>
      <c r="J97" s="12">
        <v>3094458.4</v>
      </c>
      <c r="K97" s="67">
        <f t="shared" si="1"/>
        <v>0</v>
      </c>
      <c r="L97" s="67"/>
      <c r="N97" s="24"/>
    </row>
    <row r="98" spans="1:14" s="3" customFormat="1" ht="12" customHeight="1">
      <c r="A98" s="13">
        <v>87</v>
      </c>
      <c r="B98" s="14" t="s">
        <v>213</v>
      </c>
      <c r="C98" s="15"/>
      <c r="D98" s="15"/>
      <c r="E98" s="16"/>
      <c r="F98" s="16"/>
      <c r="G98" s="12">
        <v>6231126.4900000002</v>
      </c>
      <c r="H98" s="12">
        <v>6231126.4900000002</v>
      </c>
      <c r="I98" s="12">
        <v>6231126.4900000002</v>
      </c>
      <c r="J98" s="12">
        <v>6231126.4900000002</v>
      </c>
      <c r="K98" s="67">
        <f t="shared" si="1"/>
        <v>0</v>
      </c>
      <c r="L98" s="67"/>
      <c r="N98" s="24"/>
    </row>
    <row r="99" spans="1:14" s="3" customFormat="1" ht="12" customHeight="1">
      <c r="A99" s="13">
        <v>88</v>
      </c>
      <c r="B99" s="14" t="s">
        <v>214</v>
      </c>
      <c r="C99" s="15"/>
      <c r="D99" s="15"/>
      <c r="E99" s="16"/>
      <c r="F99" s="16"/>
      <c r="G99" s="12">
        <v>4632753.67</v>
      </c>
      <c r="H99" s="12">
        <v>4632753.67</v>
      </c>
      <c r="I99" s="12">
        <v>4632753.67</v>
      </c>
      <c r="J99" s="12">
        <v>3772000.81</v>
      </c>
      <c r="K99" s="67">
        <f t="shared" si="1"/>
        <v>-860752.86</v>
      </c>
      <c r="L99" s="67" t="s">
        <v>126</v>
      </c>
      <c r="N99" s="24"/>
    </row>
    <row r="100" spans="1:14" s="3" customFormat="1" ht="24" customHeight="1">
      <c r="A100" s="13">
        <v>89</v>
      </c>
      <c r="B100" s="14" t="s">
        <v>215</v>
      </c>
      <c r="C100" s="15"/>
      <c r="D100" s="15"/>
      <c r="E100" s="16"/>
      <c r="F100" s="16"/>
      <c r="G100" s="12">
        <v>5081158.72</v>
      </c>
      <c r="H100" s="12">
        <v>5081158.72</v>
      </c>
      <c r="I100" s="12">
        <v>5081158.72</v>
      </c>
      <c r="J100" s="12">
        <v>5500681.1200000001</v>
      </c>
      <c r="K100" s="67">
        <f t="shared" si="1"/>
        <v>419522.4</v>
      </c>
      <c r="L100" s="67" t="s">
        <v>182</v>
      </c>
      <c r="N100" s="24"/>
    </row>
    <row r="101" spans="1:14" s="3" customFormat="1" ht="12" customHeight="1">
      <c r="A101" s="13">
        <v>90</v>
      </c>
      <c r="B101" s="14" t="s">
        <v>216</v>
      </c>
      <c r="C101" s="15"/>
      <c r="D101" s="15"/>
      <c r="E101" s="16"/>
      <c r="F101" s="16"/>
      <c r="G101" s="12">
        <v>7930429.5199999996</v>
      </c>
      <c r="H101" s="12">
        <v>7930429.5199999996</v>
      </c>
      <c r="I101" s="12">
        <v>7930429.5199999996</v>
      </c>
      <c r="J101" s="12">
        <v>7748411.21</v>
      </c>
      <c r="K101" s="67">
        <f t="shared" si="1"/>
        <v>-182018.31</v>
      </c>
      <c r="L101" s="67" t="s">
        <v>126</v>
      </c>
      <c r="N101" s="24"/>
    </row>
    <row r="102" spans="1:14" s="3" customFormat="1" ht="12" customHeight="1">
      <c r="A102" s="13">
        <v>91</v>
      </c>
      <c r="B102" s="14" t="s">
        <v>217</v>
      </c>
      <c r="C102" s="15"/>
      <c r="D102" s="15"/>
      <c r="E102" s="16"/>
      <c r="F102" s="16"/>
      <c r="G102" s="12">
        <v>5112343.79</v>
      </c>
      <c r="H102" s="12">
        <v>5112343.79</v>
      </c>
      <c r="I102" s="12">
        <v>5112343.79</v>
      </c>
      <c r="J102" s="12">
        <v>5112343.79</v>
      </c>
      <c r="K102" s="67">
        <f t="shared" si="1"/>
        <v>0</v>
      </c>
      <c r="L102" s="67"/>
      <c r="N102" s="24"/>
    </row>
    <row r="103" spans="1:14" s="3" customFormat="1" ht="12" customHeight="1">
      <c r="A103" s="13">
        <v>92</v>
      </c>
      <c r="B103" s="14" t="s">
        <v>218</v>
      </c>
      <c r="C103" s="15"/>
      <c r="D103" s="15"/>
      <c r="E103" s="16"/>
      <c r="F103" s="16"/>
      <c r="G103" s="12">
        <v>3980520.24</v>
      </c>
      <c r="H103" s="12">
        <v>3980520.24</v>
      </c>
      <c r="I103" s="12">
        <v>3980520.24</v>
      </c>
      <c r="J103" s="12">
        <v>3980520.24</v>
      </c>
      <c r="K103" s="67">
        <f t="shared" si="1"/>
        <v>0</v>
      </c>
      <c r="L103" s="67"/>
      <c r="N103" s="24"/>
    </row>
    <row r="104" spans="1:14" s="3" customFormat="1" ht="12" customHeight="1">
      <c r="A104" s="13">
        <v>93</v>
      </c>
      <c r="B104" s="14" t="s">
        <v>219</v>
      </c>
      <c r="C104" s="22"/>
      <c r="D104" s="63"/>
      <c r="E104" s="64"/>
      <c r="F104" s="30"/>
      <c r="G104" s="12">
        <v>3070409.73</v>
      </c>
      <c r="H104" s="12">
        <v>3070409.73</v>
      </c>
      <c r="I104" s="12">
        <v>3070409.73</v>
      </c>
      <c r="J104" s="12">
        <v>3070409.73</v>
      </c>
      <c r="K104" s="67">
        <f t="shared" si="1"/>
        <v>0</v>
      </c>
      <c r="L104" s="67"/>
      <c r="N104" s="24"/>
    </row>
    <row r="105" spans="1:14" s="3" customFormat="1" ht="12" customHeight="1">
      <c r="A105" s="13">
        <v>94</v>
      </c>
      <c r="B105" s="14" t="s">
        <v>220</v>
      </c>
      <c r="C105" s="15"/>
      <c r="D105" s="15"/>
      <c r="E105" s="16"/>
      <c r="F105" s="16"/>
      <c r="G105" s="12">
        <v>2810204.1</v>
      </c>
      <c r="H105" s="12">
        <v>2810204.1</v>
      </c>
      <c r="I105" s="12">
        <v>2810204.1</v>
      </c>
      <c r="J105" s="12">
        <v>2810204.1</v>
      </c>
      <c r="K105" s="67">
        <f t="shared" si="1"/>
        <v>0</v>
      </c>
      <c r="L105" s="67"/>
      <c r="N105" s="24"/>
    </row>
    <row r="106" spans="1:14" s="3" customFormat="1" ht="29.25" customHeight="1">
      <c r="A106" s="13">
        <v>95</v>
      </c>
      <c r="B106" s="14" t="s">
        <v>221</v>
      </c>
      <c r="C106" s="15"/>
      <c r="D106" s="15"/>
      <c r="E106" s="16"/>
      <c r="F106" s="16"/>
      <c r="G106" s="12">
        <v>2809324.1</v>
      </c>
      <c r="H106" s="12">
        <v>2809324.1</v>
      </c>
      <c r="I106" s="12">
        <v>2809324.1</v>
      </c>
      <c r="J106" s="12">
        <v>0</v>
      </c>
      <c r="K106" s="67">
        <f t="shared" si="1"/>
        <v>-2809324.1</v>
      </c>
      <c r="L106" s="67" t="s">
        <v>222</v>
      </c>
      <c r="N106" s="24"/>
    </row>
    <row r="107" spans="1:14" s="3" customFormat="1" ht="12" customHeight="1">
      <c r="A107" s="13">
        <v>96</v>
      </c>
      <c r="B107" s="14" t="s">
        <v>223</v>
      </c>
      <c r="C107" s="15"/>
      <c r="D107" s="15"/>
      <c r="E107" s="16"/>
      <c r="F107" s="16"/>
      <c r="G107" s="12">
        <v>3169434.1</v>
      </c>
      <c r="H107" s="12">
        <v>3169434.1</v>
      </c>
      <c r="I107" s="12">
        <v>3169434.1</v>
      </c>
      <c r="J107" s="12">
        <v>2350071.2999999998</v>
      </c>
      <c r="K107" s="67">
        <f t="shared" si="1"/>
        <v>-819362.8</v>
      </c>
      <c r="L107" s="67" t="s">
        <v>126</v>
      </c>
      <c r="N107" s="24"/>
    </row>
    <row r="108" spans="1:14" s="3" customFormat="1" ht="12" customHeight="1">
      <c r="A108" s="13">
        <v>97</v>
      </c>
      <c r="B108" s="14" t="s">
        <v>224</v>
      </c>
      <c r="C108" s="15"/>
      <c r="D108" s="15"/>
      <c r="E108" s="16"/>
      <c r="F108" s="16"/>
      <c r="G108" s="12">
        <v>3012724.1</v>
      </c>
      <c r="H108" s="12">
        <v>3012724.1</v>
      </c>
      <c r="I108" s="12">
        <v>3012724.1</v>
      </c>
      <c r="J108" s="12">
        <v>2501615.4500000002</v>
      </c>
      <c r="K108" s="67">
        <f t="shared" si="1"/>
        <v>-511108.65</v>
      </c>
      <c r="L108" s="67" t="s">
        <v>126</v>
      </c>
      <c r="N108" s="24"/>
    </row>
    <row r="109" spans="1:14" s="3" customFormat="1" ht="12" customHeight="1">
      <c r="A109" s="13">
        <v>98</v>
      </c>
      <c r="B109" s="14" t="s">
        <v>225</v>
      </c>
      <c r="C109" s="15"/>
      <c r="D109" s="15"/>
      <c r="E109" s="16"/>
      <c r="F109" s="16"/>
      <c r="G109" s="12">
        <v>3410764.1</v>
      </c>
      <c r="H109" s="12">
        <v>3410764.1</v>
      </c>
      <c r="I109" s="12">
        <v>3410764.1</v>
      </c>
      <c r="J109" s="12">
        <v>3410764.1</v>
      </c>
      <c r="K109" s="67">
        <f t="shared" si="1"/>
        <v>0</v>
      </c>
      <c r="L109" s="67"/>
      <c r="N109" s="24"/>
    </row>
    <row r="110" spans="1:14" s="3" customFormat="1" ht="12" customHeight="1">
      <c r="A110" s="13">
        <v>99</v>
      </c>
      <c r="B110" s="14" t="s">
        <v>226</v>
      </c>
      <c r="C110" s="15"/>
      <c r="D110" s="15"/>
      <c r="E110" s="16"/>
      <c r="F110" s="16"/>
      <c r="G110" s="12">
        <v>6002626.6600000001</v>
      </c>
      <c r="H110" s="12">
        <v>6002626.6600000001</v>
      </c>
      <c r="I110" s="12">
        <v>6002626.6600000001</v>
      </c>
      <c r="J110" s="12">
        <v>6162309.4100000001</v>
      </c>
      <c r="K110" s="67">
        <f t="shared" si="1"/>
        <v>159682.75</v>
      </c>
      <c r="L110" s="67" t="s">
        <v>126</v>
      </c>
      <c r="N110" s="24"/>
    </row>
    <row r="111" spans="1:14" s="3" customFormat="1" ht="30" customHeight="1">
      <c r="A111" s="13">
        <v>100</v>
      </c>
      <c r="B111" s="14" t="s">
        <v>227</v>
      </c>
      <c r="C111" s="15"/>
      <c r="D111" s="15"/>
      <c r="E111" s="16"/>
      <c r="F111" s="16"/>
      <c r="G111" s="12">
        <v>2988244.1</v>
      </c>
      <c r="H111" s="12">
        <v>2988244.1</v>
      </c>
      <c r="I111" s="12">
        <v>2988244.1</v>
      </c>
      <c r="J111" s="12">
        <v>0</v>
      </c>
      <c r="K111" s="67">
        <f t="shared" si="1"/>
        <v>-2988244.1</v>
      </c>
      <c r="L111" s="67" t="s">
        <v>222</v>
      </c>
      <c r="N111" s="24"/>
    </row>
    <row r="112" spans="1:14" s="3" customFormat="1" ht="12" customHeight="1">
      <c r="A112" s="13">
        <v>101</v>
      </c>
      <c r="B112" s="14" t="s">
        <v>228</v>
      </c>
      <c r="C112" s="15"/>
      <c r="D112" s="15"/>
      <c r="E112" s="16"/>
      <c r="F112" s="16"/>
      <c r="G112" s="12">
        <v>7943161.4299999997</v>
      </c>
      <c r="H112" s="12">
        <v>7786251.4400000004</v>
      </c>
      <c r="I112" s="12">
        <v>7786251.4400000004</v>
      </c>
      <c r="J112" s="12">
        <v>7786251.4400000004</v>
      </c>
      <c r="K112" s="67">
        <f t="shared" si="1"/>
        <v>0</v>
      </c>
      <c r="L112" s="67"/>
      <c r="N112" s="24"/>
    </row>
    <row r="113" spans="1:14" s="3" customFormat="1" ht="12" customHeight="1">
      <c r="A113" s="13">
        <v>102</v>
      </c>
      <c r="B113" s="14" t="s">
        <v>229</v>
      </c>
      <c r="C113" s="15"/>
      <c r="D113" s="15"/>
      <c r="E113" s="16"/>
      <c r="F113" s="16"/>
      <c r="G113" s="12">
        <v>5258411.33</v>
      </c>
      <c r="H113" s="12">
        <v>5258411.33</v>
      </c>
      <c r="I113" s="12">
        <v>5258411.33</v>
      </c>
      <c r="J113" s="12">
        <v>4482435.47</v>
      </c>
      <c r="K113" s="67">
        <f t="shared" si="1"/>
        <v>-775975.86</v>
      </c>
      <c r="L113" s="67" t="s">
        <v>126</v>
      </c>
      <c r="N113" s="24"/>
    </row>
    <row r="114" spans="1:14" s="3" customFormat="1" ht="12" customHeight="1">
      <c r="A114" s="13">
        <v>103</v>
      </c>
      <c r="B114" s="14" t="s">
        <v>230</v>
      </c>
      <c r="C114" s="15"/>
      <c r="D114" s="15"/>
      <c r="E114" s="16"/>
      <c r="F114" s="16"/>
      <c r="G114" s="12">
        <v>2806547.46</v>
      </c>
      <c r="H114" s="12">
        <v>2240052.0499999998</v>
      </c>
      <c r="I114" s="12">
        <v>2240052.0499999998</v>
      </c>
      <c r="J114" s="12">
        <v>2240052.0499999998</v>
      </c>
      <c r="K114" s="67">
        <f t="shared" si="1"/>
        <v>0</v>
      </c>
      <c r="L114" s="67"/>
      <c r="N114" s="24"/>
    </row>
    <row r="115" spans="1:14" s="3" customFormat="1" ht="12" customHeight="1">
      <c r="A115" s="13">
        <v>104</v>
      </c>
      <c r="B115" s="14" t="s">
        <v>231</v>
      </c>
      <c r="C115" s="15"/>
      <c r="D115" s="15"/>
      <c r="E115" s="16"/>
      <c r="F115" s="16"/>
      <c r="G115" s="12">
        <v>5275750.75</v>
      </c>
      <c r="H115" s="12">
        <v>5275750.75</v>
      </c>
      <c r="I115" s="12">
        <v>5275750.75</v>
      </c>
      <c r="J115" s="12">
        <v>5275750.75</v>
      </c>
      <c r="K115" s="67">
        <f t="shared" si="1"/>
        <v>0</v>
      </c>
      <c r="L115" s="67"/>
      <c r="N115" s="24"/>
    </row>
    <row r="116" spans="1:14" s="3" customFormat="1" ht="12" customHeight="1">
      <c r="A116" s="13">
        <v>105</v>
      </c>
      <c r="B116" s="14" t="s">
        <v>232</v>
      </c>
      <c r="C116" s="15"/>
      <c r="D116" s="15"/>
      <c r="E116" s="16"/>
      <c r="F116" s="16"/>
      <c r="G116" s="12">
        <v>5422199.8200000003</v>
      </c>
      <c r="H116" s="12">
        <v>5422199.8200000003</v>
      </c>
      <c r="I116" s="12">
        <v>5422199.8200000003</v>
      </c>
      <c r="J116" s="12">
        <v>5424332.9100000001</v>
      </c>
      <c r="K116" s="67">
        <f t="shared" si="1"/>
        <v>2133.0899999998501</v>
      </c>
      <c r="L116" s="67" t="s">
        <v>126</v>
      </c>
      <c r="N116" s="24"/>
    </row>
    <row r="117" spans="1:14" s="3" customFormat="1" ht="26.25" customHeight="1">
      <c r="A117" s="13">
        <v>106</v>
      </c>
      <c r="B117" s="14" t="s">
        <v>233</v>
      </c>
      <c r="C117" s="15"/>
      <c r="D117" s="15"/>
      <c r="E117" s="16"/>
      <c r="F117" s="16"/>
      <c r="G117" s="12">
        <v>2811065.44</v>
      </c>
      <c r="H117" s="12">
        <v>2811065.44</v>
      </c>
      <c r="I117" s="12">
        <v>2811065.44</v>
      </c>
      <c r="J117" s="12">
        <v>0</v>
      </c>
      <c r="K117" s="67">
        <f t="shared" si="1"/>
        <v>-2811065.44</v>
      </c>
      <c r="L117" s="67" t="s">
        <v>222</v>
      </c>
      <c r="N117" s="24"/>
    </row>
    <row r="118" spans="1:14" s="3" customFormat="1" ht="24" customHeight="1">
      <c r="A118" s="13">
        <v>107</v>
      </c>
      <c r="B118" s="14" t="s">
        <v>234</v>
      </c>
      <c r="C118" s="15"/>
      <c r="D118" s="15"/>
      <c r="E118" s="16"/>
      <c r="F118" s="16"/>
      <c r="G118" s="12">
        <v>2879780.64</v>
      </c>
      <c r="H118" s="12">
        <v>2879780.64</v>
      </c>
      <c r="I118" s="12">
        <v>2879780.64</v>
      </c>
      <c r="J118" s="12">
        <v>0</v>
      </c>
      <c r="K118" s="67">
        <f t="shared" si="1"/>
        <v>-2879780.64</v>
      </c>
      <c r="L118" s="67" t="s">
        <v>222</v>
      </c>
      <c r="N118" s="24"/>
    </row>
    <row r="119" spans="1:14" s="3" customFormat="1" ht="12" customHeight="1">
      <c r="A119" s="13">
        <v>108</v>
      </c>
      <c r="B119" s="14" t="s">
        <v>235</v>
      </c>
      <c r="C119" s="15"/>
      <c r="D119" s="15"/>
      <c r="E119" s="16"/>
      <c r="F119" s="16"/>
      <c r="G119" s="12">
        <v>4846250.6100000003</v>
      </c>
      <c r="H119" s="12">
        <v>4846250.6100000003</v>
      </c>
      <c r="I119" s="12">
        <v>4846250.6100000003</v>
      </c>
      <c r="J119" s="12">
        <v>4907808.79</v>
      </c>
      <c r="K119" s="67">
        <f t="shared" si="1"/>
        <v>61558.179999999702</v>
      </c>
      <c r="L119" s="67" t="s">
        <v>126</v>
      </c>
      <c r="N119" s="24"/>
    </row>
    <row r="120" spans="1:14" s="3" customFormat="1" ht="12" customHeight="1">
      <c r="A120" s="13">
        <v>109</v>
      </c>
      <c r="B120" s="14" t="s">
        <v>236</v>
      </c>
      <c r="C120" s="15"/>
      <c r="D120" s="15"/>
      <c r="E120" s="16"/>
      <c r="F120" s="16"/>
      <c r="G120" s="12">
        <v>4126600.08</v>
      </c>
      <c r="H120" s="12">
        <v>4126600.08</v>
      </c>
      <c r="I120" s="12">
        <v>4126600.08</v>
      </c>
      <c r="J120" s="12">
        <v>3949244.82</v>
      </c>
      <c r="K120" s="67">
        <f t="shared" si="1"/>
        <v>-177355.26</v>
      </c>
      <c r="L120" s="67" t="s">
        <v>126</v>
      </c>
      <c r="N120" s="24"/>
    </row>
    <row r="121" spans="1:14" s="3" customFormat="1" ht="12" customHeight="1">
      <c r="A121" s="13">
        <v>110</v>
      </c>
      <c r="B121" s="14" t="s">
        <v>237</v>
      </c>
      <c r="C121" s="15"/>
      <c r="D121" s="15"/>
      <c r="E121" s="16"/>
      <c r="F121" s="16"/>
      <c r="G121" s="12">
        <v>2882301.98</v>
      </c>
      <c r="H121" s="12">
        <v>2882301.98</v>
      </c>
      <c r="I121" s="12">
        <v>2882301.98</v>
      </c>
      <c r="J121" s="12">
        <v>2631640.4700000002</v>
      </c>
      <c r="K121" s="67">
        <f t="shared" si="1"/>
        <v>-250661.51</v>
      </c>
      <c r="L121" s="67" t="s">
        <v>126</v>
      </c>
      <c r="N121" s="24"/>
    </row>
    <row r="122" spans="1:14" s="3" customFormat="1" ht="12" customHeight="1">
      <c r="A122" s="13">
        <v>111</v>
      </c>
      <c r="B122" s="14" t="s">
        <v>238</v>
      </c>
      <c r="C122" s="15"/>
      <c r="D122" s="15"/>
      <c r="E122" s="16"/>
      <c r="F122" s="16"/>
      <c r="G122" s="12">
        <v>5714902.79</v>
      </c>
      <c r="H122" s="12">
        <v>5714902.79</v>
      </c>
      <c r="I122" s="12">
        <v>5714902.79</v>
      </c>
      <c r="J122" s="12">
        <v>5714902.79</v>
      </c>
      <c r="K122" s="67">
        <f t="shared" si="1"/>
        <v>0</v>
      </c>
      <c r="L122" s="67"/>
      <c r="N122" s="24"/>
    </row>
    <row r="123" spans="1:14" s="3" customFormat="1" ht="12" customHeight="1">
      <c r="A123" s="13">
        <v>112</v>
      </c>
      <c r="B123" s="14" t="s">
        <v>239</v>
      </c>
      <c r="C123" s="15"/>
      <c r="D123" s="15"/>
      <c r="E123" s="16"/>
      <c r="F123" s="16"/>
      <c r="G123" s="12">
        <v>5557184.9699999997</v>
      </c>
      <c r="H123" s="12">
        <v>5557184.9699999997</v>
      </c>
      <c r="I123" s="12">
        <v>5557184.9699999997</v>
      </c>
      <c r="J123" s="12">
        <v>5557184.9699999997</v>
      </c>
      <c r="K123" s="67">
        <f t="shared" si="1"/>
        <v>0</v>
      </c>
      <c r="L123" s="67"/>
      <c r="N123" s="24"/>
    </row>
    <row r="124" spans="1:14" s="3" customFormat="1" ht="12" customHeight="1">
      <c r="A124" s="13">
        <v>113</v>
      </c>
      <c r="B124" s="14" t="s">
        <v>240</v>
      </c>
      <c r="C124" s="15"/>
      <c r="D124" s="15"/>
      <c r="E124" s="16"/>
      <c r="F124" s="16"/>
      <c r="G124" s="12">
        <v>5556094.9699999997</v>
      </c>
      <c r="H124" s="12">
        <v>5556094.9699999997</v>
      </c>
      <c r="I124" s="12">
        <v>5556094.9699999997</v>
      </c>
      <c r="J124" s="12">
        <v>5556094.9699999997</v>
      </c>
      <c r="K124" s="67">
        <f t="shared" si="1"/>
        <v>0</v>
      </c>
      <c r="L124" s="67"/>
      <c r="N124" s="24"/>
    </row>
    <row r="125" spans="1:14" s="3" customFormat="1" ht="12" customHeight="1">
      <c r="A125" s="13">
        <v>114</v>
      </c>
      <c r="B125" s="14" t="s">
        <v>241</v>
      </c>
      <c r="C125" s="15"/>
      <c r="D125" s="15"/>
      <c r="E125" s="16"/>
      <c r="F125" s="16"/>
      <c r="G125" s="12">
        <v>5342651.66</v>
      </c>
      <c r="H125" s="12">
        <v>5342651.66</v>
      </c>
      <c r="I125" s="12">
        <v>5342651.66</v>
      </c>
      <c r="J125" s="12">
        <v>5342651.66</v>
      </c>
      <c r="K125" s="67">
        <f t="shared" si="1"/>
        <v>0</v>
      </c>
      <c r="L125" s="67"/>
      <c r="N125" s="24"/>
    </row>
    <row r="126" spans="1:14" s="3" customFormat="1" ht="32.25" customHeight="1">
      <c r="A126" s="13">
        <v>115</v>
      </c>
      <c r="B126" s="14" t="s">
        <v>242</v>
      </c>
      <c r="C126" s="15"/>
      <c r="D126" s="15"/>
      <c r="E126" s="16"/>
      <c r="F126" s="16"/>
      <c r="G126" s="12">
        <v>5398969.7199999997</v>
      </c>
      <c r="H126" s="12">
        <v>5398969.7199999997</v>
      </c>
      <c r="I126" s="12">
        <v>5398969.7199999997</v>
      </c>
      <c r="J126" s="12">
        <v>0</v>
      </c>
      <c r="K126" s="67">
        <f t="shared" si="1"/>
        <v>-5398969.7199999997</v>
      </c>
      <c r="L126" s="67" t="s">
        <v>222</v>
      </c>
      <c r="N126" s="24"/>
    </row>
    <row r="127" spans="1:14" s="3" customFormat="1" ht="12" customHeight="1">
      <c r="A127" s="13">
        <v>116</v>
      </c>
      <c r="B127" s="14" t="s">
        <v>243</v>
      </c>
      <c r="C127" s="15"/>
      <c r="D127" s="15"/>
      <c r="E127" s="16"/>
      <c r="F127" s="16"/>
      <c r="G127" s="12">
        <v>5080746.8</v>
      </c>
      <c r="H127" s="12">
        <v>5080746.8</v>
      </c>
      <c r="I127" s="12">
        <v>5080746.8</v>
      </c>
      <c r="J127" s="12">
        <v>5080746.8</v>
      </c>
      <c r="K127" s="67">
        <f t="shared" si="1"/>
        <v>0</v>
      </c>
      <c r="L127" s="67"/>
      <c r="N127" s="24"/>
    </row>
    <row r="128" spans="1:14" s="3" customFormat="1" ht="12" customHeight="1">
      <c r="A128" s="13">
        <v>117</v>
      </c>
      <c r="B128" s="14" t="s">
        <v>244</v>
      </c>
      <c r="C128" s="15"/>
      <c r="D128" s="15"/>
      <c r="E128" s="16"/>
      <c r="F128" s="16"/>
      <c r="G128" s="12">
        <v>4565123.84</v>
      </c>
      <c r="H128" s="12">
        <v>4565123.84</v>
      </c>
      <c r="I128" s="12">
        <v>4565123.84</v>
      </c>
      <c r="J128" s="12">
        <v>4211804.82</v>
      </c>
      <c r="K128" s="67">
        <f t="shared" si="1"/>
        <v>-353319.02</v>
      </c>
      <c r="L128" s="67" t="s">
        <v>126</v>
      </c>
      <c r="N128" s="24"/>
    </row>
    <row r="129" spans="1:14" s="3" customFormat="1" ht="29.25" customHeight="1">
      <c r="A129" s="13">
        <v>118</v>
      </c>
      <c r="B129" s="14" t="s">
        <v>245</v>
      </c>
      <c r="C129" s="15"/>
      <c r="D129" s="15"/>
      <c r="E129" s="16"/>
      <c r="F129" s="16"/>
      <c r="G129" s="12">
        <v>3864820.14</v>
      </c>
      <c r="H129" s="12">
        <v>3864820.14</v>
      </c>
      <c r="I129" s="12">
        <v>3864820.14</v>
      </c>
      <c r="J129" s="12">
        <v>0</v>
      </c>
      <c r="K129" s="67">
        <f t="shared" si="1"/>
        <v>-3864820.14</v>
      </c>
      <c r="L129" s="67" t="s">
        <v>222</v>
      </c>
      <c r="N129" s="24"/>
    </row>
    <row r="130" spans="1:14" s="3" customFormat="1" ht="26.25" customHeight="1">
      <c r="A130" s="13">
        <v>119</v>
      </c>
      <c r="B130" s="14" t="s">
        <v>246</v>
      </c>
      <c r="C130" s="15"/>
      <c r="D130" s="15"/>
      <c r="E130" s="16"/>
      <c r="F130" s="16"/>
      <c r="G130" s="12">
        <v>4922528.17</v>
      </c>
      <c r="H130" s="12">
        <v>4922528.17</v>
      </c>
      <c r="I130" s="12">
        <v>4922528.17</v>
      </c>
      <c r="J130" s="12">
        <v>4922491.7699999996</v>
      </c>
      <c r="K130" s="67">
        <f t="shared" si="1"/>
        <v>-36.400000000372501</v>
      </c>
      <c r="L130" s="67" t="s">
        <v>182</v>
      </c>
      <c r="N130" s="24"/>
    </row>
    <row r="131" spans="1:14" s="3" customFormat="1" ht="12" customHeight="1">
      <c r="A131" s="13">
        <v>120</v>
      </c>
      <c r="B131" s="14" t="s">
        <v>247</v>
      </c>
      <c r="C131" s="15"/>
      <c r="D131" s="15"/>
      <c r="E131" s="16"/>
      <c r="F131" s="16"/>
      <c r="G131" s="12">
        <v>2873957.36</v>
      </c>
      <c r="H131" s="12">
        <v>2873957.36</v>
      </c>
      <c r="I131" s="12">
        <v>2873957.36</v>
      </c>
      <c r="J131" s="12">
        <v>2873957.36</v>
      </c>
      <c r="K131" s="67">
        <f t="shared" si="1"/>
        <v>0</v>
      </c>
      <c r="L131" s="67"/>
      <c r="N131" s="24"/>
    </row>
    <row r="132" spans="1:14" s="3" customFormat="1" ht="12" customHeight="1">
      <c r="A132" s="13">
        <v>121</v>
      </c>
      <c r="B132" s="14" t="s">
        <v>248</v>
      </c>
      <c r="C132" s="15"/>
      <c r="D132" s="15"/>
      <c r="E132" s="16"/>
      <c r="F132" s="16"/>
      <c r="G132" s="12">
        <v>3602888.23</v>
      </c>
      <c r="H132" s="12">
        <v>3602888.23</v>
      </c>
      <c r="I132" s="12">
        <v>3602888.23</v>
      </c>
      <c r="J132" s="12">
        <v>3602888.23</v>
      </c>
      <c r="K132" s="67">
        <f t="shared" si="1"/>
        <v>0</v>
      </c>
      <c r="L132" s="67"/>
      <c r="N132" s="24"/>
    </row>
    <row r="133" spans="1:14" s="3" customFormat="1" ht="12" customHeight="1">
      <c r="A133" s="13">
        <v>122</v>
      </c>
      <c r="B133" s="14" t="s">
        <v>249</v>
      </c>
      <c r="C133" s="22"/>
      <c r="D133" s="63"/>
      <c r="E133" s="64"/>
      <c r="F133" s="30"/>
      <c r="G133" s="12">
        <v>4758994.0199999996</v>
      </c>
      <c r="H133" s="12">
        <v>4758994.0199999996</v>
      </c>
      <c r="I133" s="12">
        <v>4758994.0199999996</v>
      </c>
      <c r="J133" s="12">
        <v>3973024.65</v>
      </c>
      <c r="K133" s="67">
        <f t="shared" si="1"/>
        <v>-785969.37</v>
      </c>
      <c r="L133" s="67" t="s">
        <v>126</v>
      </c>
      <c r="N133" s="24"/>
    </row>
    <row r="134" spans="1:14" s="3" customFormat="1" ht="12" customHeight="1">
      <c r="A134" s="13">
        <v>123</v>
      </c>
      <c r="B134" s="14" t="s">
        <v>250</v>
      </c>
      <c r="C134" s="22"/>
      <c r="D134" s="63"/>
      <c r="E134" s="64"/>
      <c r="F134" s="30"/>
      <c r="G134" s="12">
        <v>8708941.9600000009</v>
      </c>
      <c r="H134" s="12">
        <v>8708941.9600000009</v>
      </c>
      <c r="I134" s="12">
        <v>8708941.9600000009</v>
      </c>
      <c r="J134" s="12">
        <v>8708941.9600000009</v>
      </c>
      <c r="K134" s="67">
        <f t="shared" si="1"/>
        <v>0</v>
      </c>
      <c r="L134" s="22"/>
      <c r="N134" s="24"/>
    </row>
    <row r="135" spans="1:14" s="3" customFormat="1" ht="12" customHeight="1">
      <c r="A135" s="13">
        <v>124</v>
      </c>
      <c r="B135" s="14" t="s">
        <v>251</v>
      </c>
      <c r="C135" s="22"/>
      <c r="D135" s="63"/>
      <c r="E135" s="64"/>
      <c r="F135" s="30"/>
      <c r="G135" s="12">
        <v>2388791.83</v>
      </c>
      <c r="H135" s="12">
        <v>2388791.83</v>
      </c>
      <c r="I135" s="12">
        <v>2388791.83</v>
      </c>
      <c r="J135" s="12">
        <v>1996979.29</v>
      </c>
      <c r="K135" s="67">
        <f t="shared" si="1"/>
        <v>-391812.54</v>
      </c>
      <c r="L135" s="67" t="s">
        <v>126</v>
      </c>
      <c r="N135" s="24"/>
    </row>
    <row r="136" spans="1:14" s="3" customFormat="1" ht="12" customHeight="1">
      <c r="A136" s="13">
        <v>125</v>
      </c>
      <c r="B136" s="14" t="s">
        <v>252</v>
      </c>
      <c r="C136" s="22"/>
      <c r="D136" s="63"/>
      <c r="E136" s="64"/>
      <c r="F136" s="30"/>
      <c r="G136" s="12">
        <v>4003995.17</v>
      </c>
      <c r="H136" s="12">
        <v>4003995.17</v>
      </c>
      <c r="I136" s="12">
        <v>4003995.17</v>
      </c>
      <c r="J136" s="12">
        <v>4003995.17</v>
      </c>
      <c r="K136" s="67">
        <f t="shared" si="1"/>
        <v>0</v>
      </c>
      <c r="L136" s="67"/>
      <c r="N136" s="24"/>
    </row>
    <row r="137" spans="1:14" s="3" customFormat="1" ht="12" customHeight="1">
      <c r="A137" s="13">
        <v>126</v>
      </c>
      <c r="B137" s="14" t="s">
        <v>253</v>
      </c>
      <c r="C137" s="22"/>
      <c r="D137" s="63"/>
      <c r="E137" s="64"/>
      <c r="F137" s="30"/>
      <c r="G137" s="12">
        <v>6007521.6699999999</v>
      </c>
      <c r="H137" s="12">
        <v>6007521.6699999999</v>
      </c>
      <c r="I137" s="12">
        <v>6007521.6699999999</v>
      </c>
      <c r="J137" s="12">
        <v>5692607.9199999999</v>
      </c>
      <c r="K137" s="67">
        <f t="shared" si="1"/>
        <v>-314913.75</v>
      </c>
      <c r="L137" s="67" t="s">
        <v>126</v>
      </c>
      <c r="N137" s="24"/>
    </row>
    <row r="138" spans="1:14" s="3" customFormat="1" ht="12" customHeight="1">
      <c r="A138" s="13">
        <v>127</v>
      </c>
      <c r="B138" s="14" t="s">
        <v>254</v>
      </c>
      <c r="C138" s="22"/>
      <c r="D138" s="63"/>
      <c r="E138" s="64"/>
      <c r="F138" s="30"/>
      <c r="G138" s="12">
        <v>3708598.43</v>
      </c>
      <c r="H138" s="12">
        <v>3708598.43</v>
      </c>
      <c r="I138" s="12">
        <v>3708598.43</v>
      </c>
      <c r="J138" s="12">
        <v>3708598.43</v>
      </c>
      <c r="K138" s="67">
        <f t="shared" si="1"/>
        <v>0</v>
      </c>
      <c r="L138" s="67"/>
      <c r="N138" s="24"/>
    </row>
    <row r="139" spans="1:14" s="3" customFormat="1" ht="12" customHeight="1">
      <c r="A139" s="13">
        <v>128</v>
      </c>
      <c r="B139" s="14" t="s">
        <v>255</v>
      </c>
      <c r="C139" s="22"/>
      <c r="D139" s="63"/>
      <c r="E139" s="64"/>
      <c r="F139" s="30"/>
      <c r="G139" s="12">
        <v>3583810.3</v>
      </c>
      <c r="H139" s="12">
        <v>3583810.3</v>
      </c>
      <c r="I139" s="12">
        <v>3583810.3</v>
      </c>
      <c r="J139" s="12">
        <v>3583810.3</v>
      </c>
      <c r="K139" s="67">
        <f t="shared" si="1"/>
        <v>0</v>
      </c>
      <c r="L139" s="67"/>
      <c r="N139" s="24"/>
    </row>
    <row r="140" spans="1:14" s="3" customFormat="1" ht="12" customHeight="1">
      <c r="A140" s="13">
        <v>129</v>
      </c>
      <c r="B140" s="14" t="s">
        <v>256</v>
      </c>
      <c r="C140" s="22"/>
      <c r="D140" s="63"/>
      <c r="E140" s="64"/>
      <c r="F140" s="30"/>
      <c r="G140" s="12">
        <v>5829433.6699999999</v>
      </c>
      <c r="H140" s="12">
        <v>5829433.6699999999</v>
      </c>
      <c r="I140" s="12">
        <v>5829433.6699999999</v>
      </c>
      <c r="J140" s="12">
        <v>5829433.6699999999</v>
      </c>
      <c r="K140" s="67">
        <f t="shared" si="1"/>
        <v>0</v>
      </c>
      <c r="L140" s="67"/>
      <c r="N140" s="24"/>
    </row>
    <row r="141" spans="1:14" s="3" customFormat="1" ht="12" customHeight="1">
      <c r="A141" s="13">
        <v>130</v>
      </c>
      <c r="B141" s="14" t="s">
        <v>257</v>
      </c>
      <c r="C141" s="22"/>
      <c r="D141" s="63"/>
      <c r="E141" s="64"/>
      <c r="F141" s="30"/>
      <c r="G141" s="12">
        <v>4724423.67</v>
      </c>
      <c r="H141" s="12">
        <v>4724423.67</v>
      </c>
      <c r="I141" s="12">
        <v>4724423.67</v>
      </c>
      <c r="J141" s="12">
        <v>3453046.86</v>
      </c>
      <c r="K141" s="67">
        <f t="shared" ref="K141:K166" si="2">J141-I141</f>
        <v>-1271376.81</v>
      </c>
      <c r="L141" s="67" t="s">
        <v>126</v>
      </c>
      <c r="N141" s="24"/>
    </row>
    <row r="142" spans="1:14" s="3" customFormat="1" ht="12" customHeight="1">
      <c r="A142" s="13">
        <v>131</v>
      </c>
      <c r="B142" s="14" t="s">
        <v>258</v>
      </c>
      <c r="C142" s="22"/>
      <c r="D142" s="63"/>
      <c r="E142" s="64"/>
      <c r="F142" s="30"/>
      <c r="G142" s="12">
        <v>3423682.98</v>
      </c>
      <c r="H142" s="12">
        <v>3423682.98</v>
      </c>
      <c r="I142" s="12">
        <v>3423682.98</v>
      </c>
      <c r="J142" s="12">
        <v>3423682.98</v>
      </c>
      <c r="K142" s="67">
        <f t="shared" si="2"/>
        <v>0</v>
      </c>
      <c r="L142" s="67"/>
      <c r="N142" s="24"/>
    </row>
    <row r="143" spans="1:14" s="3" customFormat="1" ht="13.5" customHeight="1">
      <c r="A143" s="13">
        <v>132</v>
      </c>
      <c r="B143" s="14" t="s">
        <v>259</v>
      </c>
      <c r="C143" s="15"/>
      <c r="D143" s="15"/>
      <c r="E143" s="16"/>
      <c r="F143" s="16"/>
      <c r="G143" s="12">
        <v>9984103.3499999996</v>
      </c>
      <c r="H143" s="12">
        <v>9984103.3499999996</v>
      </c>
      <c r="I143" s="12">
        <v>9984103.3499999996</v>
      </c>
      <c r="J143" s="12">
        <v>9984103.3499999996</v>
      </c>
      <c r="K143" s="67">
        <f t="shared" si="2"/>
        <v>0</v>
      </c>
      <c r="L143" s="67"/>
      <c r="N143" s="24"/>
    </row>
    <row r="144" spans="1:14" s="3" customFormat="1" ht="12" customHeight="1">
      <c r="A144" s="13">
        <v>133</v>
      </c>
      <c r="B144" s="14" t="s">
        <v>260</v>
      </c>
      <c r="C144" s="15"/>
      <c r="D144" s="15"/>
      <c r="E144" s="16"/>
      <c r="F144" s="16"/>
      <c r="G144" s="12">
        <v>3207401.28</v>
      </c>
      <c r="H144" s="12">
        <v>3207401.28</v>
      </c>
      <c r="I144" s="12">
        <v>3207401.28</v>
      </c>
      <c r="J144" s="12">
        <v>3207401.28</v>
      </c>
      <c r="K144" s="67">
        <f t="shared" si="2"/>
        <v>0</v>
      </c>
      <c r="L144" s="22"/>
      <c r="N144" s="24"/>
    </row>
    <row r="145" spans="1:14" s="3" customFormat="1" ht="12" customHeight="1">
      <c r="A145" s="13">
        <v>134</v>
      </c>
      <c r="B145" s="14" t="s">
        <v>261</v>
      </c>
      <c r="C145" s="15"/>
      <c r="D145" s="15"/>
      <c r="E145" s="16"/>
      <c r="F145" s="16"/>
      <c r="G145" s="12">
        <v>7802274.5800000001</v>
      </c>
      <c r="H145" s="12">
        <v>7802274.5800000001</v>
      </c>
      <c r="I145" s="12">
        <v>7802274.5800000001</v>
      </c>
      <c r="J145" s="12">
        <v>7802274.5800000001</v>
      </c>
      <c r="K145" s="67">
        <f t="shared" si="2"/>
        <v>0</v>
      </c>
      <c r="L145" s="67"/>
      <c r="N145" s="24"/>
    </row>
    <row r="146" spans="1:14" s="3" customFormat="1" ht="12" customHeight="1">
      <c r="A146" s="13">
        <v>135</v>
      </c>
      <c r="B146" s="14" t="s">
        <v>262</v>
      </c>
      <c r="C146" s="15"/>
      <c r="D146" s="15"/>
      <c r="E146" s="16"/>
      <c r="F146" s="16"/>
      <c r="G146" s="12">
        <v>981705.99</v>
      </c>
      <c r="H146" s="12">
        <v>981705.99</v>
      </c>
      <c r="I146" s="12">
        <v>1023387.89</v>
      </c>
      <c r="J146" s="12">
        <v>1023387.89</v>
      </c>
      <c r="K146" s="67">
        <f t="shared" si="2"/>
        <v>0</v>
      </c>
      <c r="L146" s="67"/>
      <c r="N146" s="24"/>
    </row>
    <row r="147" spans="1:14" s="3" customFormat="1" ht="12.75" customHeight="1">
      <c r="A147" s="13">
        <v>136</v>
      </c>
      <c r="B147" s="14" t="s">
        <v>263</v>
      </c>
      <c r="C147" s="15">
        <v>5511.9</v>
      </c>
      <c r="D147" s="15"/>
      <c r="E147" s="16"/>
      <c r="F147" s="16"/>
      <c r="G147" s="12">
        <v>6597486.9699999997</v>
      </c>
      <c r="H147" s="12">
        <v>6597486.9699999997</v>
      </c>
      <c r="I147" s="12">
        <v>6597486.9699999997</v>
      </c>
      <c r="J147" s="12">
        <v>6597486.9699999997</v>
      </c>
      <c r="K147" s="67">
        <f t="shared" si="2"/>
        <v>0</v>
      </c>
      <c r="L147" s="67"/>
      <c r="N147" s="24"/>
    </row>
    <row r="148" spans="1:14" s="3" customFormat="1" ht="12.75" customHeight="1">
      <c r="A148" s="13">
        <v>137</v>
      </c>
      <c r="B148" s="14" t="s">
        <v>264</v>
      </c>
      <c r="C148" s="15"/>
      <c r="D148" s="68"/>
      <c r="E148" s="16"/>
      <c r="F148" s="16"/>
      <c r="G148" s="12">
        <v>6563307.8300000001</v>
      </c>
      <c r="H148" s="12">
        <v>6563307.8300000001</v>
      </c>
      <c r="I148" s="12">
        <v>6968045.4199999999</v>
      </c>
      <c r="J148" s="12">
        <v>6968045.4199999999</v>
      </c>
      <c r="K148" s="67">
        <f t="shared" si="2"/>
        <v>0</v>
      </c>
      <c r="L148" s="67"/>
      <c r="N148" s="24"/>
    </row>
    <row r="149" spans="1:14" s="3" customFormat="1" ht="12" customHeight="1">
      <c r="A149" s="13">
        <v>138</v>
      </c>
      <c r="B149" s="14" t="s">
        <v>265</v>
      </c>
      <c r="C149" s="15"/>
      <c r="D149" s="15"/>
      <c r="E149" s="16"/>
      <c r="F149" s="16"/>
      <c r="G149" s="12">
        <v>5467494.8399999999</v>
      </c>
      <c r="H149" s="12">
        <v>5467494.8399999999</v>
      </c>
      <c r="I149" s="12">
        <v>5467494.8399999999</v>
      </c>
      <c r="J149" s="12">
        <v>5310414.5</v>
      </c>
      <c r="K149" s="67">
        <f t="shared" si="2"/>
        <v>-157080.34</v>
      </c>
      <c r="L149" s="67" t="s">
        <v>126</v>
      </c>
      <c r="N149" s="24"/>
    </row>
    <row r="150" spans="1:14" s="3" customFormat="1" ht="25.5" customHeight="1">
      <c r="A150" s="13">
        <v>139</v>
      </c>
      <c r="B150" s="14" t="s">
        <v>266</v>
      </c>
      <c r="C150" s="15"/>
      <c r="D150" s="15"/>
      <c r="E150" s="16"/>
      <c r="F150" s="16"/>
      <c r="G150" s="12">
        <v>6603243.4199999999</v>
      </c>
      <c r="H150" s="12">
        <v>6603243.4199999999</v>
      </c>
      <c r="I150" s="12">
        <v>6603243.4199999999</v>
      </c>
      <c r="J150" s="12">
        <v>0</v>
      </c>
      <c r="K150" s="67">
        <f t="shared" si="2"/>
        <v>-6603243.4199999999</v>
      </c>
      <c r="L150" s="67" t="s">
        <v>222</v>
      </c>
      <c r="N150" s="24"/>
    </row>
    <row r="151" spans="1:14" s="3" customFormat="1" ht="12" customHeight="1">
      <c r="A151" s="13">
        <v>140</v>
      </c>
      <c r="B151" s="14" t="s">
        <v>267</v>
      </c>
      <c r="C151" s="15">
        <v>3206</v>
      </c>
      <c r="D151" s="15"/>
      <c r="E151" s="16"/>
      <c r="F151" s="16"/>
      <c r="G151" s="12">
        <v>5480750.5700000003</v>
      </c>
      <c r="H151" s="12">
        <v>5480750.5700000003</v>
      </c>
      <c r="I151" s="12">
        <v>5480750.5700000003</v>
      </c>
      <c r="J151" s="12">
        <v>5480750.5700000003</v>
      </c>
      <c r="K151" s="67">
        <f t="shared" si="2"/>
        <v>0</v>
      </c>
      <c r="L151" s="67"/>
      <c r="N151" s="24"/>
    </row>
    <row r="152" spans="1:14" s="3" customFormat="1" ht="12" customHeight="1">
      <c r="A152" s="13">
        <v>141</v>
      </c>
      <c r="B152" s="14" t="s">
        <v>268</v>
      </c>
      <c r="C152" s="15"/>
      <c r="D152" s="15"/>
      <c r="E152" s="16"/>
      <c r="F152" s="16"/>
      <c r="G152" s="12">
        <v>4565859.29</v>
      </c>
      <c r="H152" s="12">
        <v>4565859.29</v>
      </c>
      <c r="I152" s="12">
        <v>4565859.29</v>
      </c>
      <c r="J152" s="12">
        <v>4565859.29</v>
      </c>
      <c r="K152" s="67">
        <f t="shared" si="2"/>
        <v>0</v>
      </c>
      <c r="L152" s="22"/>
      <c r="N152" s="24"/>
    </row>
    <row r="153" spans="1:14" s="3" customFormat="1" ht="12" customHeight="1">
      <c r="A153" s="13">
        <v>142</v>
      </c>
      <c r="B153" s="14" t="s">
        <v>269</v>
      </c>
      <c r="C153" s="15"/>
      <c r="D153" s="15"/>
      <c r="E153" s="16"/>
      <c r="F153" s="16"/>
      <c r="G153" s="12">
        <v>2282929.64</v>
      </c>
      <c r="H153" s="12">
        <v>2282929.64</v>
      </c>
      <c r="I153" s="12">
        <v>2282929.64</v>
      </c>
      <c r="J153" s="12">
        <v>2282929.64</v>
      </c>
      <c r="K153" s="67">
        <f t="shared" si="2"/>
        <v>0</v>
      </c>
      <c r="L153" s="22"/>
      <c r="N153" s="24"/>
    </row>
    <row r="154" spans="1:14" s="3" customFormat="1" ht="12.75" customHeight="1">
      <c r="A154" s="13">
        <v>143</v>
      </c>
      <c r="B154" s="14" t="s">
        <v>270</v>
      </c>
      <c r="C154" s="15"/>
      <c r="D154" s="15"/>
      <c r="E154" s="16"/>
      <c r="F154" s="16"/>
      <c r="G154" s="12">
        <v>4396211.26</v>
      </c>
      <c r="H154" s="12">
        <v>4396211.26</v>
      </c>
      <c r="I154" s="12">
        <v>4396211.26</v>
      </c>
      <c r="J154" s="12">
        <v>3938415.08</v>
      </c>
      <c r="K154" s="67">
        <f t="shared" si="2"/>
        <v>-457796.18</v>
      </c>
      <c r="L154" s="67" t="s">
        <v>126</v>
      </c>
      <c r="M154" s="24"/>
      <c r="N154" s="24"/>
    </row>
    <row r="155" spans="1:14" s="3" customFormat="1" ht="12" customHeight="1">
      <c r="A155" s="13">
        <v>144</v>
      </c>
      <c r="B155" s="14" t="s">
        <v>271</v>
      </c>
      <c r="C155" s="15"/>
      <c r="D155" s="15"/>
      <c r="E155" s="16"/>
      <c r="F155" s="16"/>
      <c r="G155" s="12">
        <v>306299</v>
      </c>
      <c r="H155" s="12">
        <v>306299</v>
      </c>
      <c r="I155" s="12">
        <v>306299</v>
      </c>
      <c r="J155" s="12">
        <v>306299</v>
      </c>
      <c r="K155" s="67">
        <f t="shared" si="2"/>
        <v>0</v>
      </c>
      <c r="L155" s="22"/>
      <c r="N155" s="24"/>
    </row>
    <row r="156" spans="1:14" s="3" customFormat="1" ht="11.25" customHeight="1">
      <c r="A156" s="13">
        <v>145</v>
      </c>
      <c r="B156" s="14" t="s">
        <v>272</v>
      </c>
      <c r="C156" s="15"/>
      <c r="D156" s="15"/>
      <c r="E156" s="16"/>
      <c r="F156" s="16"/>
      <c r="G156" s="12"/>
      <c r="H156" s="12">
        <v>109195.64</v>
      </c>
      <c r="I156" s="12">
        <v>109195.64</v>
      </c>
      <c r="J156" s="12">
        <v>109195.64</v>
      </c>
      <c r="K156" s="67">
        <f t="shared" si="2"/>
        <v>0</v>
      </c>
      <c r="L156" s="22"/>
      <c r="N156" s="24"/>
    </row>
    <row r="157" spans="1:14" s="3" customFormat="1" ht="11.25" customHeight="1">
      <c r="A157" s="13">
        <v>146</v>
      </c>
      <c r="B157" s="14" t="s">
        <v>273</v>
      </c>
      <c r="C157" s="15"/>
      <c r="D157" s="15"/>
      <c r="E157" s="16"/>
      <c r="F157" s="16"/>
      <c r="G157" s="12"/>
      <c r="H157" s="12">
        <v>2426896.7999999998</v>
      </c>
      <c r="I157" s="12">
        <v>2426896.7999999998</v>
      </c>
      <c r="J157" s="12">
        <v>2426896.7999999998</v>
      </c>
      <c r="K157" s="67">
        <f t="shared" si="2"/>
        <v>0</v>
      </c>
      <c r="L157" s="22"/>
      <c r="N157" s="24"/>
    </row>
    <row r="158" spans="1:14" s="3" customFormat="1" ht="42" customHeight="1">
      <c r="A158" s="13">
        <v>147</v>
      </c>
      <c r="B158" s="14" t="s">
        <v>274</v>
      </c>
      <c r="C158" s="15"/>
      <c r="D158" s="15"/>
      <c r="E158" s="16"/>
      <c r="F158" s="16"/>
      <c r="G158" s="12"/>
      <c r="H158" s="12"/>
      <c r="I158" s="12">
        <v>960432.13</v>
      </c>
      <c r="J158" s="12">
        <v>960432.13</v>
      </c>
      <c r="K158" s="67">
        <f t="shared" si="2"/>
        <v>0</v>
      </c>
      <c r="L158" s="22"/>
      <c r="N158" s="24"/>
    </row>
    <row r="159" spans="1:14" s="3" customFormat="1" ht="42" customHeight="1">
      <c r="A159" s="13"/>
      <c r="B159" s="14" t="s">
        <v>275</v>
      </c>
      <c r="C159" s="15"/>
      <c r="D159" s="15"/>
      <c r="E159" s="16"/>
      <c r="F159" s="16"/>
      <c r="G159" s="12"/>
      <c r="H159" s="12"/>
      <c r="I159" s="12">
        <v>0</v>
      </c>
      <c r="J159" s="12">
        <v>1803339</v>
      </c>
      <c r="K159" s="67">
        <f t="shared" si="2"/>
        <v>1803339</v>
      </c>
      <c r="L159" s="22" t="s">
        <v>276</v>
      </c>
      <c r="N159" s="24"/>
    </row>
    <row r="160" spans="1:14" s="3" customFormat="1" ht="42" customHeight="1">
      <c r="A160" s="13"/>
      <c r="B160" s="14" t="s">
        <v>277</v>
      </c>
      <c r="C160" s="15"/>
      <c r="D160" s="15"/>
      <c r="E160" s="16"/>
      <c r="F160" s="16"/>
      <c r="G160" s="12"/>
      <c r="H160" s="12"/>
      <c r="I160" s="12">
        <v>0</v>
      </c>
      <c r="J160" s="12">
        <v>2308979.59</v>
      </c>
      <c r="K160" s="67">
        <f t="shared" si="2"/>
        <v>2308979.59</v>
      </c>
      <c r="L160" s="22" t="s">
        <v>276</v>
      </c>
      <c r="N160" s="24"/>
    </row>
    <row r="161" spans="1:14" s="3" customFormat="1" ht="42" customHeight="1">
      <c r="A161" s="13"/>
      <c r="B161" s="14" t="s">
        <v>278</v>
      </c>
      <c r="C161" s="15"/>
      <c r="D161" s="15"/>
      <c r="E161" s="16"/>
      <c r="F161" s="16"/>
      <c r="G161" s="12"/>
      <c r="H161" s="12"/>
      <c r="I161" s="12">
        <v>0</v>
      </c>
      <c r="J161" s="12">
        <v>3869131</v>
      </c>
      <c r="K161" s="67">
        <f t="shared" si="2"/>
        <v>3869131</v>
      </c>
      <c r="L161" s="22" t="s">
        <v>276</v>
      </c>
      <c r="N161" s="24"/>
    </row>
    <row r="162" spans="1:14" s="3" customFormat="1" ht="42" customHeight="1">
      <c r="A162" s="13"/>
      <c r="B162" s="14" t="s">
        <v>279</v>
      </c>
      <c r="C162" s="15"/>
      <c r="D162" s="15"/>
      <c r="E162" s="16"/>
      <c r="F162" s="16"/>
      <c r="G162" s="12"/>
      <c r="H162" s="12"/>
      <c r="I162" s="12">
        <v>0</v>
      </c>
      <c r="J162" s="12">
        <v>3095077.25</v>
      </c>
      <c r="K162" s="67">
        <f t="shared" si="2"/>
        <v>3095077.25</v>
      </c>
      <c r="L162" s="22" t="s">
        <v>276</v>
      </c>
      <c r="N162" s="24"/>
    </row>
    <row r="163" spans="1:14" s="3" customFormat="1" ht="42" customHeight="1">
      <c r="A163" s="13"/>
      <c r="B163" s="14" t="s">
        <v>280</v>
      </c>
      <c r="C163" s="15"/>
      <c r="D163" s="15"/>
      <c r="E163" s="16"/>
      <c r="F163" s="16"/>
      <c r="G163" s="12"/>
      <c r="H163" s="12"/>
      <c r="I163" s="12">
        <v>0</v>
      </c>
      <c r="J163" s="12">
        <v>4055545.75</v>
      </c>
      <c r="K163" s="67">
        <f t="shared" si="2"/>
        <v>4055545.75</v>
      </c>
      <c r="L163" s="22" t="s">
        <v>276</v>
      </c>
      <c r="N163" s="24"/>
    </row>
    <row r="164" spans="1:14" s="3" customFormat="1" ht="42" customHeight="1">
      <c r="A164" s="13"/>
      <c r="B164" s="14" t="s">
        <v>281</v>
      </c>
      <c r="C164" s="15"/>
      <c r="D164" s="15"/>
      <c r="E164" s="16"/>
      <c r="F164" s="16"/>
      <c r="G164" s="12"/>
      <c r="H164" s="12"/>
      <c r="I164" s="12">
        <v>0</v>
      </c>
      <c r="J164" s="12">
        <v>904569.06</v>
      </c>
      <c r="K164" s="67">
        <f t="shared" si="2"/>
        <v>904569.06</v>
      </c>
      <c r="L164" s="22" t="s">
        <v>276</v>
      </c>
      <c r="N164" s="24"/>
    </row>
    <row r="165" spans="1:14" s="3" customFormat="1" ht="42" customHeight="1">
      <c r="A165" s="13"/>
      <c r="B165" s="14" t="s">
        <v>282</v>
      </c>
      <c r="C165" s="15"/>
      <c r="D165" s="15"/>
      <c r="E165" s="16"/>
      <c r="F165" s="16"/>
      <c r="G165" s="12"/>
      <c r="H165" s="12"/>
      <c r="I165" s="12">
        <v>0</v>
      </c>
      <c r="J165" s="12">
        <v>5101712</v>
      </c>
      <c r="K165" s="67">
        <f t="shared" si="2"/>
        <v>5101712</v>
      </c>
      <c r="L165" s="22" t="s">
        <v>276</v>
      </c>
      <c r="N165" s="24"/>
    </row>
    <row r="166" spans="1:14" s="3" customFormat="1" ht="42" customHeight="1">
      <c r="A166" s="13"/>
      <c r="B166" s="14" t="s">
        <v>283</v>
      </c>
      <c r="C166" s="15"/>
      <c r="D166" s="15"/>
      <c r="E166" s="16"/>
      <c r="F166" s="16"/>
      <c r="G166" s="12"/>
      <c r="H166" s="12"/>
      <c r="I166" s="12">
        <v>0</v>
      </c>
      <c r="J166" s="12">
        <v>3519695.81</v>
      </c>
      <c r="K166" s="67">
        <f t="shared" si="2"/>
        <v>3519695.81</v>
      </c>
      <c r="L166" s="22" t="s">
        <v>276</v>
      </c>
      <c r="N166" s="24"/>
    </row>
    <row r="167" spans="1:14" s="3" customFormat="1" ht="28.5" customHeight="1">
      <c r="A167" s="233" t="s">
        <v>284</v>
      </c>
      <c r="B167" s="233"/>
      <c r="C167" s="12">
        <v>30649.599999999999</v>
      </c>
      <c r="D167" s="26"/>
      <c r="E167" s="12"/>
      <c r="F167" s="12"/>
      <c r="G167" s="12">
        <f>SUM(G12:G157)</f>
        <v>698236584.13</v>
      </c>
      <c r="H167" s="12">
        <f>SUM(H12:H158)</f>
        <v>691173577.64999998</v>
      </c>
      <c r="I167" s="12">
        <f>SUM(I12:I166)</f>
        <v>681401957.29999995</v>
      </c>
      <c r="J167" s="12">
        <f>SUM(J12:J166)</f>
        <v>653598746.13999999</v>
      </c>
      <c r="K167" s="12">
        <f>SUM(K12:K166)</f>
        <v>-27803211.16</v>
      </c>
      <c r="L167" s="12"/>
    </row>
    <row r="168" spans="1:14" s="3" customFormat="1" ht="12" customHeight="1">
      <c r="A168" s="186" t="s">
        <v>285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</row>
    <row r="169" spans="1:14" s="3" customFormat="1" ht="27" customHeight="1">
      <c r="A169" s="13">
        <v>148</v>
      </c>
      <c r="B169" s="27" t="s">
        <v>286</v>
      </c>
      <c r="C169" s="28"/>
      <c r="D169" s="15"/>
      <c r="E169" s="29"/>
      <c r="F169" s="29"/>
      <c r="G169" s="12">
        <v>3543386.29</v>
      </c>
      <c r="H169" s="12">
        <v>3543386.29</v>
      </c>
      <c r="I169" s="12">
        <f t="shared" ref="I169:I175" si="3">H169</f>
        <v>3543386.29</v>
      </c>
      <c r="J169" s="12">
        <v>4812390.29</v>
      </c>
      <c r="K169" s="67">
        <f>J169-I169</f>
        <v>1269004</v>
      </c>
      <c r="L169" s="67" t="s">
        <v>182</v>
      </c>
    </row>
    <row r="170" spans="1:14" s="3" customFormat="1" ht="12" customHeight="1">
      <c r="A170" s="13">
        <v>149</v>
      </c>
      <c r="B170" s="27" t="s">
        <v>287</v>
      </c>
      <c r="C170" s="28"/>
      <c r="D170" s="15"/>
      <c r="E170" s="29"/>
      <c r="F170" s="29"/>
      <c r="G170" s="12">
        <v>3017903.44</v>
      </c>
      <c r="H170" s="12">
        <v>3017903.44</v>
      </c>
      <c r="I170" s="12">
        <f t="shared" si="3"/>
        <v>3017903.44</v>
      </c>
      <c r="J170" s="12">
        <v>3017903.44</v>
      </c>
      <c r="K170" s="67">
        <f t="shared" ref="K170:K176" si="4">J170-I170</f>
        <v>0</v>
      </c>
      <c r="L170" s="67"/>
    </row>
    <row r="171" spans="1:14" s="3" customFormat="1" ht="12" customHeight="1">
      <c r="A171" s="13">
        <v>150</v>
      </c>
      <c r="B171" s="27" t="s">
        <v>288</v>
      </c>
      <c r="C171" s="28"/>
      <c r="D171" s="15"/>
      <c r="E171" s="29"/>
      <c r="F171" s="29"/>
      <c r="G171" s="12">
        <v>3914961.37</v>
      </c>
      <c r="H171" s="12">
        <v>3914961.37</v>
      </c>
      <c r="I171" s="12">
        <f t="shared" si="3"/>
        <v>3914961.37</v>
      </c>
      <c r="J171" s="12">
        <v>3914961.37</v>
      </c>
      <c r="K171" s="67">
        <f t="shared" si="4"/>
        <v>0</v>
      </c>
      <c r="L171" s="67"/>
    </row>
    <row r="172" spans="1:14" s="3" customFormat="1" ht="12" customHeight="1">
      <c r="A172" s="13">
        <v>151</v>
      </c>
      <c r="B172" s="27" t="s">
        <v>289</v>
      </c>
      <c r="C172" s="28"/>
      <c r="D172" s="15"/>
      <c r="E172" s="29"/>
      <c r="F172" s="29"/>
      <c r="G172" s="12">
        <v>4106526.64</v>
      </c>
      <c r="H172" s="12">
        <v>4106526.64</v>
      </c>
      <c r="I172" s="12">
        <f t="shared" si="3"/>
        <v>4106526.64</v>
      </c>
      <c r="J172" s="12">
        <v>4106526.64</v>
      </c>
      <c r="K172" s="67">
        <f t="shared" si="4"/>
        <v>0</v>
      </c>
      <c r="L172" s="67"/>
    </row>
    <row r="173" spans="1:14" s="19" customFormat="1" ht="24.75" customHeight="1">
      <c r="A173" s="13">
        <v>152</v>
      </c>
      <c r="B173" s="27" t="s">
        <v>290</v>
      </c>
      <c r="C173" s="69"/>
      <c r="D173" s="15"/>
      <c r="E173" s="70"/>
      <c r="F173" s="70"/>
      <c r="G173" s="12">
        <v>5409510.1299999999</v>
      </c>
      <c r="H173" s="12">
        <v>5409510.1299999999</v>
      </c>
      <c r="I173" s="12">
        <f t="shared" si="3"/>
        <v>5409510.1299999999</v>
      </c>
      <c r="J173" s="12">
        <v>0</v>
      </c>
      <c r="K173" s="67">
        <f t="shared" si="4"/>
        <v>-5409510.1299999999</v>
      </c>
      <c r="L173" s="67" t="s">
        <v>222</v>
      </c>
    </row>
    <row r="174" spans="1:14" s="19" customFormat="1" ht="12" customHeight="1">
      <c r="A174" s="13">
        <v>153</v>
      </c>
      <c r="B174" s="27" t="s">
        <v>291</v>
      </c>
      <c r="C174" s="69"/>
      <c r="D174" s="15"/>
      <c r="E174" s="70"/>
      <c r="F174" s="70"/>
      <c r="G174" s="12">
        <v>6625444.5499999998</v>
      </c>
      <c r="H174" s="12">
        <v>6625444.5499999998</v>
      </c>
      <c r="I174" s="12">
        <f t="shared" si="3"/>
        <v>6625444.5499999998</v>
      </c>
      <c r="J174" s="12">
        <v>6625444.5499999998</v>
      </c>
      <c r="K174" s="67">
        <f t="shared" si="4"/>
        <v>0</v>
      </c>
      <c r="L174" s="67"/>
    </row>
    <row r="175" spans="1:14" s="19" customFormat="1" ht="29.25" customHeight="1">
      <c r="A175" s="13">
        <v>154</v>
      </c>
      <c r="B175" s="27" t="s">
        <v>292</v>
      </c>
      <c r="C175" s="69"/>
      <c r="D175" s="15"/>
      <c r="E175" s="70"/>
      <c r="F175" s="70"/>
      <c r="G175" s="12">
        <v>3093378.44</v>
      </c>
      <c r="H175" s="12">
        <v>3093378.44</v>
      </c>
      <c r="I175" s="12">
        <f t="shared" si="3"/>
        <v>3093378.44</v>
      </c>
      <c r="J175" s="12">
        <v>0</v>
      </c>
      <c r="K175" s="67">
        <f t="shared" si="4"/>
        <v>-3093378.44</v>
      </c>
      <c r="L175" s="67" t="s">
        <v>222</v>
      </c>
    </row>
    <row r="176" spans="1:14" s="3" customFormat="1" ht="26.25" customHeight="1">
      <c r="A176" s="233" t="s">
        <v>293</v>
      </c>
      <c r="B176" s="233"/>
      <c r="C176" s="12">
        <v>0</v>
      </c>
      <c r="D176" s="26"/>
      <c r="E176" s="30"/>
      <c r="F176" s="30"/>
      <c r="G176" s="12">
        <f>SUM(G169:G175)</f>
        <v>29711110.859999999</v>
      </c>
      <c r="H176" s="12">
        <f>SUM(H169:H175)</f>
        <v>29711110.859999999</v>
      </c>
      <c r="I176" s="12">
        <f>SUM(I169:I175)</f>
        <v>29711110.859999999</v>
      </c>
      <c r="J176" s="12">
        <f>SUM(J169:J175)</f>
        <v>22477226.289999999</v>
      </c>
      <c r="K176" s="67">
        <f t="shared" si="4"/>
        <v>-7233884.5700000003</v>
      </c>
      <c r="L176" s="12"/>
    </row>
    <row r="177" spans="1:17" s="3" customFormat="1" ht="12" customHeight="1">
      <c r="A177" s="186" t="s">
        <v>294</v>
      </c>
      <c r="B177" s="187"/>
      <c r="C177" s="187"/>
      <c r="D177" s="187"/>
      <c r="E177" s="187"/>
      <c r="F177" s="187"/>
      <c r="G177" s="187"/>
      <c r="H177" s="187"/>
      <c r="I177" s="187"/>
      <c r="J177" s="187"/>
      <c r="K177" s="187"/>
      <c r="L177" s="187"/>
    </row>
    <row r="178" spans="1:17" s="3" customFormat="1" ht="12" customHeight="1">
      <c r="A178" s="13">
        <v>155</v>
      </c>
      <c r="B178" s="31" t="s">
        <v>295</v>
      </c>
      <c r="C178" s="32">
        <v>4065.4</v>
      </c>
      <c r="D178" s="15"/>
      <c r="E178" s="33"/>
      <c r="F178" s="33"/>
      <c r="G178" s="12">
        <v>6483994.2999999998</v>
      </c>
      <c r="H178" s="12">
        <v>6483994.2999999998</v>
      </c>
      <c r="I178" s="12">
        <f>H178</f>
        <v>6483994.2999999998</v>
      </c>
      <c r="J178" s="12">
        <v>6483994.2999999998</v>
      </c>
      <c r="K178" s="67">
        <f>J178-I178</f>
        <v>0</v>
      </c>
      <c r="L178" s="67"/>
    </row>
    <row r="179" spans="1:17" s="3" customFormat="1" ht="12" customHeight="1">
      <c r="A179" s="13">
        <v>156</v>
      </c>
      <c r="B179" s="31" t="s">
        <v>296</v>
      </c>
      <c r="C179" s="32">
        <v>1546</v>
      </c>
      <c r="D179" s="15"/>
      <c r="E179" s="33"/>
      <c r="F179" s="33"/>
      <c r="G179" s="12">
        <v>6839537.8899999997</v>
      </c>
      <c r="H179" s="12">
        <v>6839537.8899999997</v>
      </c>
      <c r="I179" s="12">
        <f>H179</f>
        <v>6839537.8899999997</v>
      </c>
      <c r="J179" s="12">
        <v>6839537.8899999997</v>
      </c>
      <c r="K179" s="67">
        <f>J179-I179</f>
        <v>0</v>
      </c>
      <c r="L179" s="67"/>
    </row>
    <row r="180" spans="1:17" s="3" customFormat="1" ht="12" customHeight="1">
      <c r="A180" s="13">
        <v>157</v>
      </c>
      <c r="B180" s="31" t="s">
        <v>297</v>
      </c>
      <c r="C180" s="32">
        <v>6406.5</v>
      </c>
      <c r="D180" s="15"/>
      <c r="E180" s="33"/>
      <c r="F180" s="33"/>
      <c r="G180" s="12">
        <v>10078539.6</v>
      </c>
      <c r="H180" s="12">
        <v>10078539.6</v>
      </c>
      <c r="I180" s="12">
        <f>H180</f>
        <v>10078539.6</v>
      </c>
      <c r="J180" s="12">
        <v>10078539.6</v>
      </c>
      <c r="K180" s="67">
        <f>J180-I180</f>
        <v>0</v>
      </c>
      <c r="L180" s="67"/>
    </row>
    <row r="181" spans="1:17" s="3" customFormat="1" ht="28.5" customHeight="1">
      <c r="A181" s="233" t="s">
        <v>298</v>
      </c>
      <c r="B181" s="233"/>
      <c r="C181" s="12">
        <v>12017.9</v>
      </c>
      <c r="D181" s="26"/>
      <c r="E181" s="30"/>
      <c r="F181" s="30"/>
      <c r="G181" s="12">
        <f>SUM(G178:G180)</f>
        <v>23402071.789999999</v>
      </c>
      <c r="H181" s="12">
        <f>SUM(H178:H180)</f>
        <v>23402071.789999999</v>
      </c>
      <c r="I181" s="12">
        <f>SUM(I178:I180)</f>
        <v>23402071.789999999</v>
      </c>
      <c r="J181" s="12">
        <f>SUM(J178:J180)</f>
        <v>23402071.789999999</v>
      </c>
      <c r="K181" s="12">
        <f>SUM(K178:K180)</f>
        <v>0</v>
      </c>
      <c r="L181" s="12"/>
    </row>
    <row r="182" spans="1:17" s="3" customFormat="1" ht="12" customHeight="1">
      <c r="A182" s="186" t="s">
        <v>299</v>
      </c>
      <c r="B182" s="187"/>
      <c r="C182" s="187"/>
      <c r="D182" s="187"/>
      <c r="E182" s="187"/>
      <c r="F182" s="187"/>
      <c r="G182" s="187"/>
      <c r="H182" s="187"/>
      <c r="I182" s="187"/>
      <c r="J182" s="187"/>
      <c r="K182" s="187"/>
      <c r="L182" s="187"/>
    </row>
    <row r="183" spans="1:17" s="3" customFormat="1" ht="12" customHeight="1">
      <c r="A183" s="13">
        <v>158</v>
      </c>
      <c r="B183" s="37" t="s">
        <v>300</v>
      </c>
      <c r="C183" s="32">
        <v>4065.4</v>
      </c>
      <c r="D183" s="15"/>
      <c r="E183" s="33"/>
      <c r="F183" s="33"/>
      <c r="G183" s="12">
        <v>3538843.2</v>
      </c>
      <c r="H183" s="12">
        <v>3538843.2</v>
      </c>
      <c r="I183" s="12">
        <f>H183</f>
        <v>3538843.2</v>
      </c>
      <c r="J183" s="12">
        <v>2535169.17</v>
      </c>
      <c r="K183" s="67">
        <f>J183-I183</f>
        <v>-1003674.03</v>
      </c>
      <c r="L183" s="67" t="s">
        <v>126</v>
      </c>
      <c r="M183" s="24"/>
    </row>
    <row r="184" spans="1:17" s="3" customFormat="1" ht="13.5" customHeight="1">
      <c r="A184" s="13">
        <v>159</v>
      </c>
      <c r="B184" s="37" t="s">
        <v>301</v>
      </c>
      <c r="C184" s="32">
        <v>1546</v>
      </c>
      <c r="D184" s="15"/>
      <c r="E184" s="33"/>
      <c r="F184" s="33"/>
      <c r="G184" s="12">
        <v>2253576.34</v>
      </c>
      <c r="H184" s="12">
        <v>2550643.54</v>
      </c>
      <c r="I184" s="12">
        <f>H184</f>
        <v>2550643.54</v>
      </c>
      <c r="J184" s="12">
        <v>2550643.54</v>
      </c>
      <c r="K184" s="67">
        <f>J184-I184</f>
        <v>0</v>
      </c>
      <c r="L184" s="67"/>
    </row>
    <row r="185" spans="1:17" s="3" customFormat="1" ht="30" customHeight="1">
      <c r="A185" s="13">
        <v>160</v>
      </c>
      <c r="B185" s="11" t="s">
        <v>302</v>
      </c>
      <c r="C185" s="36"/>
      <c r="D185" s="42"/>
      <c r="E185" s="36"/>
      <c r="F185" s="36"/>
      <c r="G185" s="12">
        <v>2891869.45</v>
      </c>
      <c r="H185" s="12">
        <v>2891869.45</v>
      </c>
      <c r="I185" s="12">
        <f>H185</f>
        <v>2891869.45</v>
      </c>
      <c r="J185" s="12">
        <v>2961368.52</v>
      </c>
      <c r="K185" s="67">
        <f>J185-I185</f>
        <v>69499.069999999803</v>
      </c>
      <c r="L185" s="67" t="s">
        <v>126</v>
      </c>
    </row>
    <row r="186" spans="1:17" s="3" customFormat="1" ht="12" customHeight="1">
      <c r="A186" s="13">
        <v>161</v>
      </c>
      <c r="B186" s="35" t="s">
        <v>303</v>
      </c>
      <c r="C186" s="12">
        <v>875.6</v>
      </c>
      <c r="D186" s="15"/>
      <c r="E186" s="12"/>
      <c r="F186" s="12"/>
      <c r="G186" s="12">
        <v>3533041.92</v>
      </c>
      <c r="H186" s="12">
        <v>3533041.92</v>
      </c>
      <c r="I186" s="12">
        <f>H186</f>
        <v>3533041.92</v>
      </c>
      <c r="J186" s="12">
        <v>3604864.74</v>
      </c>
      <c r="K186" s="67">
        <f>J186-I186</f>
        <v>71822.820000000298</v>
      </c>
      <c r="L186" s="67" t="s">
        <v>126</v>
      </c>
    </row>
    <row r="187" spans="1:17" s="3" customFormat="1" ht="39.75" customHeight="1">
      <c r="A187" s="13"/>
      <c r="B187" s="35" t="s">
        <v>304</v>
      </c>
      <c r="C187" s="12"/>
      <c r="D187" s="15"/>
      <c r="E187" s="12"/>
      <c r="F187" s="12"/>
      <c r="G187" s="12"/>
      <c r="H187" s="12"/>
      <c r="I187" s="12"/>
      <c r="J187" s="12">
        <v>1861279</v>
      </c>
      <c r="K187" s="67">
        <f>J187-I187</f>
        <v>1861279</v>
      </c>
      <c r="L187" s="67" t="s">
        <v>276</v>
      </c>
    </row>
    <row r="188" spans="1:17" s="3" customFormat="1" ht="29.25" customHeight="1">
      <c r="A188" s="233" t="s">
        <v>305</v>
      </c>
      <c r="B188" s="233"/>
      <c r="C188" s="12">
        <v>5611.4</v>
      </c>
      <c r="D188" s="26"/>
      <c r="E188" s="30"/>
      <c r="F188" s="30"/>
      <c r="G188" s="12">
        <f>SUM(G183:G186)</f>
        <v>12217330.91</v>
      </c>
      <c r="H188" s="12">
        <f>SUM(H183:H186)</f>
        <v>12514398.109999999</v>
      </c>
      <c r="I188" s="12">
        <f>SUM(I183:I187)</f>
        <v>12514398.109999999</v>
      </c>
      <c r="J188" s="12">
        <f>SUM(J183:J187)</f>
        <v>13513324.970000001</v>
      </c>
      <c r="K188" s="12">
        <f>SUM(K183:K187)</f>
        <v>998926.86</v>
      </c>
      <c r="L188" s="12"/>
    </row>
    <row r="189" spans="1:17" s="3" customFormat="1" ht="12" customHeight="1">
      <c r="A189" s="189" t="s">
        <v>306</v>
      </c>
      <c r="B189" s="190"/>
      <c r="C189" s="190"/>
      <c r="D189" s="190"/>
      <c r="E189" s="190"/>
      <c r="F189" s="190"/>
      <c r="G189" s="190"/>
      <c r="H189" s="190"/>
      <c r="I189" s="190"/>
      <c r="J189" s="190"/>
      <c r="K189" s="190"/>
      <c r="L189" s="190"/>
    </row>
    <row r="190" spans="1:17" s="3" customFormat="1" ht="12" customHeight="1">
      <c r="A190" s="13">
        <v>162</v>
      </c>
      <c r="B190" s="71" t="s">
        <v>307</v>
      </c>
      <c r="C190" s="12">
        <v>702.8</v>
      </c>
      <c r="D190" s="15"/>
      <c r="E190" s="12"/>
      <c r="F190" s="12"/>
      <c r="G190" s="12">
        <v>3920579.29</v>
      </c>
      <c r="H190" s="12">
        <v>3141029.08</v>
      </c>
      <c r="I190" s="12">
        <f>H190</f>
        <v>3141029.08</v>
      </c>
      <c r="J190" s="12">
        <v>3141029.08</v>
      </c>
      <c r="K190" s="67">
        <f>J190-I190</f>
        <v>0</v>
      </c>
      <c r="L190" s="67"/>
    </row>
    <row r="191" spans="1:17" s="3" customFormat="1" ht="12" customHeight="1">
      <c r="A191" s="13">
        <v>163</v>
      </c>
      <c r="B191" s="71" t="s">
        <v>308</v>
      </c>
      <c r="C191" s="12"/>
      <c r="D191" s="15"/>
      <c r="E191" s="12"/>
      <c r="F191" s="12"/>
      <c r="G191" s="12">
        <v>2525667.38</v>
      </c>
      <c r="H191" s="12">
        <v>2525667.38</v>
      </c>
      <c r="I191" s="12">
        <f>H191</f>
        <v>2525667.38</v>
      </c>
      <c r="J191" s="12">
        <v>2525667.38</v>
      </c>
      <c r="K191" s="67">
        <f>J191-I191</f>
        <v>0</v>
      </c>
      <c r="L191" s="67"/>
      <c r="Q191" s="24"/>
    </row>
    <row r="192" spans="1:17" s="3" customFormat="1" ht="12" customHeight="1">
      <c r="A192" s="13">
        <v>164</v>
      </c>
      <c r="B192" s="37" t="s">
        <v>309</v>
      </c>
      <c r="C192" s="12">
        <v>1798.2</v>
      </c>
      <c r="D192" s="15"/>
      <c r="E192" s="12"/>
      <c r="F192" s="12"/>
      <c r="G192" s="12">
        <v>2376006.65</v>
      </c>
      <c r="H192" s="12">
        <v>2376006.65</v>
      </c>
      <c r="I192" s="12">
        <f>H192</f>
        <v>2376006.65</v>
      </c>
      <c r="J192" s="12">
        <v>2376006.65</v>
      </c>
      <c r="K192" s="67">
        <f>J192-I192</f>
        <v>0</v>
      </c>
      <c r="L192" s="67"/>
    </row>
    <row r="193" spans="1:13" s="3" customFormat="1" ht="30" customHeight="1">
      <c r="A193" s="250" t="s">
        <v>310</v>
      </c>
      <c r="B193" s="250"/>
      <c r="C193" s="39">
        <v>2501</v>
      </c>
      <c r="D193" s="40"/>
      <c r="E193" s="12"/>
      <c r="F193" s="12"/>
      <c r="G193" s="39">
        <f>SUM(G190:G192)</f>
        <v>8822253.3200000003</v>
      </c>
      <c r="H193" s="39">
        <f>SUM(H190:H192)</f>
        <v>8042703.1100000003</v>
      </c>
      <c r="I193" s="39">
        <f>SUM(I190:I192)</f>
        <v>8042703.1100000003</v>
      </c>
      <c r="J193" s="39">
        <f>SUM(J190:J192)</f>
        <v>8042703.1100000003</v>
      </c>
      <c r="K193" s="39">
        <f>SUM(K190:K192)</f>
        <v>0</v>
      </c>
      <c r="L193" s="39"/>
    </row>
    <row r="194" spans="1:13" s="3" customFormat="1" ht="12" customHeight="1">
      <c r="A194" s="186" t="s">
        <v>311</v>
      </c>
      <c r="B194" s="187"/>
      <c r="C194" s="187"/>
      <c r="D194" s="187"/>
      <c r="E194" s="187"/>
      <c r="F194" s="187"/>
      <c r="G194" s="187"/>
      <c r="H194" s="187"/>
      <c r="I194" s="187"/>
      <c r="J194" s="187"/>
      <c r="K194" s="187"/>
      <c r="L194" s="187"/>
    </row>
    <row r="195" spans="1:13" s="3" customFormat="1" ht="12" customHeight="1">
      <c r="A195" s="13">
        <v>165</v>
      </c>
      <c r="B195" s="41" t="s">
        <v>312</v>
      </c>
      <c r="C195" s="28">
        <v>977.9</v>
      </c>
      <c r="D195" s="15"/>
      <c r="E195" s="29"/>
      <c r="F195" s="29"/>
      <c r="G195" s="12">
        <v>5028861.2300000004</v>
      </c>
      <c r="H195" s="12">
        <v>5028861.2300000004</v>
      </c>
      <c r="I195" s="12">
        <f>H195</f>
        <v>5028861.2300000004</v>
      </c>
      <c r="J195" s="12">
        <v>5028861.2300000004</v>
      </c>
      <c r="K195" s="67">
        <f t="shared" ref="K195:K200" si="5">J195-I195</f>
        <v>0</v>
      </c>
      <c r="L195" s="67"/>
    </row>
    <row r="196" spans="1:13" s="3" customFormat="1" ht="12" customHeight="1">
      <c r="A196" s="13">
        <v>166</v>
      </c>
      <c r="B196" s="41" t="s">
        <v>313</v>
      </c>
      <c r="C196" s="28"/>
      <c r="D196" s="15"/>
      <c r="E196" s="29"/>
      <c r="F196" s="29"/>
      <c r="G196" s="12">
        <v>5304421.47</v>
      </c>
      <c r="H196" s="12">
        <v>5304421.47</v>
      </c>
      <c r="I196" s="12">
        <f>H196</f>
        <v>5304421.47</v>
      </c>
      <c r="J196" s="12">
        <v>5304421.47</v>
      </c>
      <c r="K196" s="67">
        <f t="shared" si="5"/>
        <v>0</v>
      </c>
      <c r="L196" s="67"/>
    </row>
    <row r="197" spans="1:13" s="3" customFormat="1" ht="12" customHeight="1">
      <c r="A197" s="13">
        <v>167</v>
      </c>
      <c r="B197" s="41" t="s">
        <v>314</v>
      </c>
      <c r="C197" s="28"/>
      <c r="D197" s="15"/>
      <c r="E197" s="29"/>
      <c r="F197" s="29"/>
      <c r="G197" s="12">
        <v>5491064.7800000003</v>
      </c>
      <c r="H197" s="12">
        <v>5491064.7800000003</v>
      </c>
      <c r="I197" s="12">
        <f>H197</f>
        <v>5491064.7800000003</v>
      </c>
      <c r="J197" s="12">
        <v>5491064.7800000003</v>
      </c>
      <c r="K197" s="67">
        <f t="shared" si="5"/>
        <v>0</v>
      </c>
      <c r="L197" s="67"/>
    </row>
    <row r="198" spans="1:13" s="3" customFormat="1" ht="12" customHeight="1">
      <c r="A198" s="13">
        <v>168</v>
      </c>
      <c r="B198" s="41" t="s">
        <v>315</v>
      </c>
      <c r="C198" s="28"/>
      <c r="D198" s="15"/>
      <c r="E198" s="29"/>
      <c r="F198" s="29"/>
      <c r="G198" s="12">
        <v>5455174.8300000001</v>
      </c>
      <c r="H198" s="12">
        <v>5455174.8300000001</v>
      </c>
      <c r="I198" s="12">
        <f>H198</f>
        <v>5455174.8300000001</v>
      </c>
      <c r="J198" s="12">
        <v>5455174.8300000001</v>
      </c>
      <c r="K198" s="67">
        <f t="shared" si="5"/>
        <v>0</v>
      </c>
      <c r="L198" s="67"/>
    </row>
    <row r="199" spans="1:13" s="3" customFormat="1" ht="12" customHeight="1">
      <c r="A199" s="13">
        <v>169</v>
      </c>
      <c r="B199" s="41" t="s">
        <v>316</v>
      </c>
      <c r="C199" s="72"/>
      <c r="D199" s="73"/>
      <c r="E199" s="74"/>
      <c r="F199" s="74"/>
      <c r="G199" s="12">
        <v>6823460.75</v>
      </c>
      <c r="H199" s="12">
        <v>6823460.75</v>
      </c>
      <c r="I199" s="12">
        <f>H199</f>
        <v>6823460.75</v>
      </c>
      <c r="J199" s="12">
        <v>7376291.8899999997</v>
      </c>
      <c r="K199" s="67">
        <f t="shared" si="5"/>
        <v>552831.14</v>
      </c>
      <c r="L199" s="67" t="s">
        <v>126</v>
      </c>
    </row>
    <row r="200" spans="1:13" s="3" customFormat="1" ht="12" customHeight="1">
      <c r="A200" s="13">
        <v>170</v>
      </c>
      <c r="B200" s="41" t="s">
        <v>317</v>
      </c>
      <c r="C200" s="72"/>
      <c r="D200" s="73"/>
      <c r="E200" s="74"/>
      <c r="F200" s="74"/>
      <c r="G200" s="12">
        <v>18010676.48</v>
      </c>
      <c r="H200" s="12">
        <v>18010676.48</v>
      </c>
      <c r="I200" s="12">
        <v>19293574.48</v>
      </c>
      <c r="J200" s="12">
        <v>18626756</v>
      </c>
      <c r="K200" s="67">
        <f t="shared" si="5"/>
        <v>-666818.48</v>
      </c>
      <c r="L200" s="67" t="s">
        <v>126</v>
      </c>
      <c r="M200" s="24"/>
    </row>
    <row r="201" spans="1:13" s="3" customFormat="1" ht="24.75" customHeight="1">
      <c r="A201" s="233" t="s">
        <v>318</v>
      </c>
      <c r="B201" s="233"/>
      <c r="C201" s="12">
        <v>977.9</v>
      </c>
      <c r="D201" s="26"/>
      <c r="E201" s="30"/>
      <c r="F201" s="30"/>
      <c r="G201" s="12">
        <f>SUM(G195:G200)</f>
        <v>46113659.539999999</v>
      </c>
      <c r="H201" s="12">
        <f>SUM(H195:H200)</f>
        <v>46113659.539999999</v>
      </c>
      <c r="I201" s="12">
        <f>SUM(I195:I200)</f>
        <v>47396557.539999999</v>
      </c>
      <c r="J201" s="12">
        <f>SUM(J195:J200)</f>
        <v>47282570.200000003</v>
      </c>
      <c r="K201" s="12">
        <f>SUM(K195:K200)</f>
        <v>-113987.340000001</v>
      </c>
      <c r="L201" s="12"/>
    </row>
    <row r="202" spans="1:13" s="3" customFormat="1" ht="12" customHeight="1">
      <c r="A202" s="189" t="s">
        <v>319</v>
      </c>
      <c r="B202" s="190"/>
      <c r="C202" s="190"/>
      <c r="D202" s="190"/>
      <c r="E202" s="190"/>
      <c r="F202" s="190"/>
      <c r="G202" s="190"/>
      <c r="H202" s="190"/>
      <c r="I202" s="190"/>
      <c r="J202" s="190"/>
      <c r="K202" s="190"/>
      <c r="L202" s="190"/>
    </row>
    <row r="203" spans="1:13" s="3" customFormat="1" ht="12" customHeight="1">
      <c r="A203" s="13">
        <v>171</v>
      </c>
      <c r="B203" s="11" t="s">
        <v>320</v>
      </c>
      <c r="C203" s="12">
        <v>702.8</v>
      </c>
      <c r="D203" s="15"/>
      <c r="E203" s="12"/>
      <c r="F203" s="12"/>
      <c r="G203" s="12">
        <v>2061484.82</v>
      </c>
      <c r="H203" s="12">
        <v>2061484.82</v>
      </c>
      <c r="I203" s="12">
        <f>H203</f>
        <v>2061484.82</v>
      </c>
      <c r="J203" s="12">
        <v>2061484.82</v>
      </c>
      <c r="K203" s="67">
        <f>J203-I203</f>
        <v>0</v>
      </c>
      <c r="L203" s="67"/>
    </row>
    <row r="204" spans="1:13" s="3" customFormat="1" ht="12" customHeight="1">
      <c r="A204" s="13">
        <v>172</v>
      </c>
      <c r="B204" s="11" t="s">
        <v>321</v>
      </c>
      <c r="C204" s="12"/>
      <c r="D204" s="15"/>
      <c r="E204" s="12"/>
      <c r="F204" s="12"/>
      <c r="G204" s="12">
        <v>2550011.29</v>
      </c>
      <c r="H204" s="12">
        <v>2550011.29</v>
      </c>
      <c r="I204" s="12">
        <f>H204</f>
        <v>2550011.29</v>
      </c>
      <c r="J204" s="12">
        <v>2550011.29</v>
      </c>
      <c r="K204" s="67">
        <f>J204-I204</f>
        <v>0</v>
      </c>
      <c r="L204" s="67"/>
    </row>
    <row r="205" spans="1:13" s="3" customFormat="1" ht="12" customHeight="1">
      <c r="A205" s="13">
        <v>173</v>
      </c>
      <c r="B205" s="11" t="s">
        <v>322</v>
      </c>
      <c r="C205" s="12">
        <v>1798.2</v>
      </c>
      <c r="D205" s="15"/>
      <c r="E205" s="12"/>
      <c r="F205" s="12"/>
      <c r="G205" s="12">
        <v>1405487.81</v>
      </c>
      <c r="H205" s="12">
        <v>1405487.81</v>
      </c>
      <c r="I205" s="12">
        <f>H205</f>
        <v>1405487.81</v>
      </c>
      <c r="J205" s="12">
        <v>1405487.81</v>
      </c>
      <c r="K205" s="67">
        <f>J205-I205</f>
        <v>0</v>
      </c>
      <c r="L205" s="67"/>
    </row>
    <row r="206" spans="1:13" s="3" customFormat="1" ht="29.25" customHeight="1">
      <c r="A206" s="13">
        <v>174</v>
      </c>
      <c r="B206" s="11" t="s">
        <v>323</v>
      </c>
      <c r="C206" s="12"/>
      <c r="D206" s="15"/>
      <c r="E206" s="12"/>
      <c r="F206" s="12"/>
      <c r="G206" s="12">
        <v>6678892.7199999997</v>
      </c>
      <c r="H206" s="12">
        <v>6678892.7199999997</v>
      </c>
      <c r="I206" s="12">
        <f>H206</f>
        <v>6678892.7199999997</v>
      </c>
      <c r="J206" s="12">
        <v>0</v>
      </c>
      <c r="K206" s="67">
        <f>J206-I206</f>
        <v>-6678892.7199999997</v>
      </c>
      <c r="L206" s="67" t="s">
        <v>222</v>
      </c>
    </row>
    <row r="207" spans="1:13" s="3" customFormat="1" ht="42" customHeight="1">
      <c r="A207" s="250" t="s">
        <v>324</v>
      </c>
      <c r="B207" s="250"/>
      <c r="C207" s="39">
        <v>2501</v>
      </c>
      <c r="D207" s="40"/>
      <c r="E207" s="12"/>
      <c r="F207" s="12"/>
      <c r="G207" s="39">
        <f>SUM(G203:G206)</f>
        <v>12695876.640000001</v>
      </c>
      <c r="H207" s="39">
        <f>SUM(H203:H206)</f>
        <v>12695876.640000001</v>
      </c>
      <c r="I207" s="39">
        <f>SUM(I203:I206)</f>
        <v>12695876.640000001</v>
      </c>
      <c r="J207" s="39">
        <f>SUM(J203:J206)</f>
        <v>6016983.9199999999</v>
      </c>
      <c r="K207" s="39">
        <f>SUM(K203:K206)</f>
        <v>-6678892.7199999997</v>
      </c>
      <c r="L207" s="39"/>
    </row>
    <row r="208" spans="1:13" s="3" customFormat="1" ht="12" customHeight="1">
      <c r="A208" s="186" t="s">
        <v>325</v>
      </c>
      <c r="B208" s="187"/>
      <c r="C208" s="187"/>
      <c r="D208" s="187"/>
      <c r="E208" s="187"/>
      <c r="F208" s="187"/>
      <c r="G208" s="187"/>
      <c r="H208" s="187"/>
      <c r="I208" s="187"/>
      <c r="J208" s="187"/>
      <c r="K208" s="187"/>
      <c r="L208" s="187"/>
    </row>
    <row r="209" spans="1:12" s="3" customFormat="1" ht="12" customHeight="1">
      <c r="A209" s="13">
        <v>175</v>
      </c>
      <c r="B209" s="11" t="s">
        <v>326</v>
      </c>
      <c r="C209" s="12">
        <v>961.6</v>
      </c>
      <c r="D209" s="15"/>
      <c r="E209" s="12"/>
      <c r="F209" s="12"/>
      <c r="G209" s="12">
        <v>2588063.84</v>
      </c>
      <c r="H209" s="12">
        <v>2588063.84</v>
      </c>
      <c r="I209" s="12">
        <v>2588063.84</v>
      </c>
      <c r="J209" s="12">
        <v>2588063.84</v>
      </c>
      <c r="K209" s="67">
        <f t="shared" ref="K209:K219" si="6">J209-I209</f>
        <v>0</v>
      </c>
      <c r="L209" s="67"/>
    </row>
    <row r="210" spans="1:12" s="3" customFormat="1" ht="12" customHeight="1">
      <c r="A210" s="13">
        <v>176</v>
      </c>
      <c r="B210" s="11" t="s">
        <v>327</v>
      </c>
      <c r="C210" s="12">
        <v>964.1</v>
      </c>
      <c r="D210" s="15"/>
      <c r="E210" s="12"/>
      <c r="F210" s="12"/>
      <c r="G210" s="12">
        <v>1619442.69</v>
      </c>
      <c r="H210" s="12">
        <v>1619442.69</v>
      </c>
      <c r="I210" s="12">
        <v>1619442.69</v>
      </c>
      <c r="J210" s="12">
        <v>1619442.69</v>
      </c>
      <c r="K210" s="67">
        <f t="shared" si="6"/>
        <v>0</v>
      </c>
      <c r="L210" s="67"/>
    </row>
    <row r="211" spans="1:12" s="3" customFormat="1" ht="12" customHeight="1">
      <c r="A211" s="13">
        <v>177</v>
      </c>
      <c r="B211" s="11" t="s">
        <v>328</v>
      </c>
      <c r="C211" s="12">
        <v>961.6</v>
      </c>
      <c r="D211" s="15"/>
      <c r="E211" s="12"/>
      <c r="F211" s="12"/>
      <c r="G211" s="12">
        <v>4137161.45</v>
      </c>
      <c r="H211" s="12">
        <v>4137161.45</v>
      </c>
      <c r="I211" s="12">
        <v>4035429.77</v>
      </c>
      <c r="J211" s="12">
        <v>4035429.77</v>
      </c>
      <c r="K211" s="67">
        <f t="shared" si="6"/>
        <v>0</v>
      </c>
      <c r="L211" s="67"/>
    </row>
    <row r="212" spans="1:12" s="3" customFormat="1" ht="12" customHeight="1">
      <c r="A212" s="13">
        <v>178</v>
      </c>
      <c r="B212" s="11" t="s">
        <v>329</v>
      </c>
      <c r="C212" s="12">
        <v>1676.6</v>
      </c>
      <c r="D212" s="15"/>
      <c r="E212" s="12"/>
      <c r="F212" s="12"/>
      <c r="G212" s="12">
        <v>3278977.56</v>
      </c>
      <c r="H212" s="12">
        <v>3278977.56</v>
      </c>
      <c r="I212" s="12">
        <v>3278977.56</v>
      </c>
      <c r="J212" s="12">
        <v>3278977.56</v>
      </c>
      <c r="K212" s="67">
        <f t="shared" si="6"/>
        <v>0</v>
      </c>
      <c r="L212" s="67"/>
    </row>
    <row r="213" spans="1:12" s="3" customFormat="1" ht="12" customHeight="1">
      <c r="A213" s="13">
        <v>179</v>
      </c>
      <c r="B213" s="11" t="s">
        <v>330</v>
      </c>
      <c r="C213" s="12"/>
      <c r="D213" s="15"/>
      <c r="E213" s="12"/>
      <c r="F213" s="12"/>
      <c r="G213" s="12">
        <v>3456810.28</v>
      </c>
      <c r="H213" s="12">
        <v>3456810.28</v>
      </c>
      <c r="I213" s="12">
        <v>3456810.28</v>
      </c>
      <c r="J213" s="12">
        <v>3456810.28</v>
      </c>
      <c r="K213" s="67">
        <f t="shared" si="6"/>
        <v>0</v>
      </c>
      <c r="L213" s="67"/>
    </row>
    <row r="214" spans="1:12" s="3" customFormat="1" ht="12" customHeight="1">
      <c r="A214" s="13">
        <v>180</v>
      </c>
      <c r="B214" s="11" t="s">
        <v>331</v>
      </c>
      <c r="C214" s="12"/>
      <c r="D214" s="15"/>
      <c r="E214" s="12"/>
      <c r="F214" s="12"/>
      <c r="G214" s="12">
        <v>2713576.77</v>
      </c>
      <c r="H214" s="12">
        <v>2713576.77</v>
      </c>
      <c r="I214" s="12">
        <v>2136239.9300000002</v>
      </c>
      <c r="J214" s="12">
        <v>2136239.9300000002</v>
      </c>
      <c r="K214" s="67">
        <f t="shared" si="6"/>
        <v>0</v>
      </c>
      <c r="L214" s="67"/>
    </row>
    <row r="215" spans="1:12" s="3" customFormat="1" ht="12" customHeight="1">
      <c r="A215" s="13">
        <v>181</v>
      </c>
      <c r="B215" s="11" t="s">
        <v>332</v>
      </c>
      <c r="C215" s="12"/>
      <c r="D215" s="15"/>
      <c r="E215" s="12"/>
      <c r="F215" s="12"/>
      <c r="G215" s="12">
        <v>11136084.939999999</v>
      </c>
      <c r="H215" s="12">
        <v>11136084.939999999</v>
      </c>
      <c r="I215" s="12">
        <v>9253951.8300000001</v>
      </c>
      <c r="J215" s="12">
        <v>9253951.8300000001</v>
      </c>
      <c r="K215" s="67">
        <f t="shared" si="6"/>
        <v>0</v>
      </c>
      <c r="L215" s="67"/>
    </row>
    <row r="216" spans="1:12" s="3" customFormat="1" ht="12" customHeight="1">
      <c r="A216" s="13">
        <v>182</v>
      </c>
      <c r="B216" s="11" t="s">
        <v>333</v>
      </c>
      <c r="C216" s="12"/>
      <c r="D216" s="15"/>
      <c r="E216" s="12"/>
      <c r="F216" s="12"/>
      <c r="G216" s="12">
        <v>2627926.66</v>
      </c>
      <c r="H216" s="12">
        <v>2495961.39</v>
      </c>
      <c r="I216" s="12">
        <v>2495961.39</v>
      </c>
      <c r="J216" s="12">
        <v>2495961.39</v>
      </c>
      <c r="K216" s="67">
        <f t="shared" si="6"/>
        <v>0</v>
      </c>
      <c r="L216" s="67"/>
    </row>
    <row r="217" spans="1:12" s="3" customFormat="1" ht="12" customHeight="1">
      <c r="A217" s="13">
        <v>183</v>
      </c>
      <c r="B217" s="11" t="s">
        <v>334</v>
      </c>
      <c r="C217" s="12"/>
      <c r="D217" s="15"/>
      <c r="E217" s="12"/>
      <c r="F217" s="12"/>
      <c r="G217" s="12">
        <v>1484284.51</v>
      </c>
      <c r="H217" s="12">
        <v>1484284.51</v>
      </c>
      <c r="I217" s="12">
        <v>1484284.51</v>
      </c>
      <c r="J217" s="12">
        <v>1238157.8</v>
      </c>
      <c r="K217" s="67">
        <f t="shared" si="6"/>
        <v>-246126.71</v>
      </c>
      <c r="L217" s="67" t="s">
        <v>126</v>
      </c>
    </row>
    <row r="218" spans="1:12" s="3" customFormat="1" ht="12" customHeight="1">
      <c r="A218" s="13">
        <v>184</v>
      </c>
      <c r="B218" s="11" t="s">
        <v>335</v>
      </c>
      <c r="C218" s="12"/>
      <c r="D218" s="15"/>
      <c r="E218" s="12"/>
      <c r="F218" s="12"/>
      <c r="G218" s="12">
        <v>4842699.4400000004</v>
      </c>
      <c r="H218" s="12">
        <v>4842699.4400000004</v>
      </c>
      <c r="I218" s="12">
        <v>4842699.4400000004</v>
      </c>
      <c r="J218" s="12">
        <v>4591337.9000000004</v>
      </c>
      <c r="K218" s="67">
        <f t="shared" si="6"/>
        <v>-251361.54</v>
      </c>
      <c r="L218" s="67" t="s">
        <v>126</v>
      </c>
    </row>
    <row r="219" spans="1:12" s="3" customFormat="1" ht="12" customHeight="1">
      <c r="A219" s="13">
        <v>185</v>
      </c>
      <c r="B219" s="11" t="s">
        <v>336</v>
      </c>
      <c r="C219" s="12"/>
      <c r="D219" s="15"/>
      <c r="E219" s="12"/>
      <c r="F219" s="12"/>
      <c r="G219" s="12">
        <v>8811885.1899999995</v>
      </c>
      <c r="H219" s="12">
        <v>8811885.1899999995</v>
      </c>
      <c r="I219" s="12">
        <v>8811885.1899999995</v>
      </c>
      <c r="J219" s="12">
        <v>8811885.1899999995</v>
      </c>
      <c r="K219" s="67">
        <f t="shared" si="6"/>
        <v>0</v>
      </c>
      <c r="L219" s="67"/>
    </row>
    <row r="220" spans="1:12" s="3" customFormat="1" ht="27.75" customHeight="1">
      <c r="A220" s="233" t="s">
        <v>337</v>
      </c>
      <c r="B220" s="233"/>
      <c r="C220" s="12">
        <v>4563.8999999999996</v>
      </c>
      <c r="D220" s="26"/>
      <c r="E220" s="30"/>
      <c r="F220" s="30"/>
      <c r="G220" s="12">
        <f>SUM(G209:G219)</f>
        <v>46696913.329999998</v>
      </c>
      <c r="H220" s="12">
        <f>SUM(H209:H219)</f>
        <v>46564948.060000002</v>
      </c>
      <c r="I220" s="12">
        <f>SUM(I209:I219)</f>
        <v>44003746.43</v>
      </c>
      <c r="J220" s="12">
        <f>SUM(J209:J219)</f>
        <v>43506258.18</v>
      </c>
      <c r="K220" s="12">
        <f>SUM(K209:K219)</f>
        <v>-497488.25</v>
      </c>
      <c r="L220" s="12"/>
    </row>
    <row r="221" spans="1:12" s="3" customFormat="1" ht="12" customHeight="1">
      <c r="A221" s="189" t="s">
        <v>338</v>
      </c>
      <c r="B221" s="190"/>
      <c r="C221" s="190"/>
      <c r="D221" s="190"/>
      <c r="E221" s="190"/>
      <c r="F221" s="190"/>
      <c r="G221" s="190"/>
      <c r="H221" s="190"/>
      <c r="I221" s="190"/>
      <c r="J221" s="190"/>
      <c r="K221" s="190"/>
      <c r="L221" s="190"/>
    </row>
    <row r="222" spans="1:12" s="3" customFormat="1" ht="12" customHeight="1">
      <c r="A222" s="38">
        <v>186</v>
      </c>
      <c r="B222" s="11" t="s">
        <v>339</v>
      </c>
      <c r="C222" s="12">
        <v>291.39999999999998</v>
      </c>
      <c r="D222" s="15">
        <v>15.3</v>
      </c>
      <c r="E222" s="12"/>
      <c r="F222" s="12"/>
      <c r="G222" s="12">
        <v>2716861.39</v>
      </c>
      <c r="H222" s="12">
        <v>2716861.39</v>
      </c>
      <c r="I222" s="12">
        <f>H222</f>
        <v>2716861.39</v>
      </c>
      <c r="J222" s="12">
        <v>2716861.39</v>
      </c>
      <c r="K222" s="67">
        <f>J222-I222</f>
        <v>0</v>
      </c>
      <c r="L222" s="67"/>
    </row>
    <row r="223" spans="1:12" s="3" customFormat="1" ht="12" customHeight="1">
      <c r="A223" s="38">
        <v>187</v>
      </c>
      <c r="B223" s="11" t="s">
        <v>340</v>
      </c>
      <c r="C223" s="12"/>
      <c r="D223" s="15"/>
      <c r="E223" s="12"/>
      <c r="F223" s="12"/>
      <c r="G223" s="12">
        <v>4137946.68</v>
      </c>
      <c r="H223" s="12">
        <v>4137946.68</v>
      </c>
      <c r="I223" s="12">
        <f>H223</f>
        <v>4137946.68</v>
      </c>
      <c r="J223" s="12">
        <v>3378207.13</v>
      </c>
      <c r="K223" s="67">
        <f>J223-I223</f>
        <v>-759739.55</v>
      </c>
      <c r="L223" s="67" t="s">
        <v>126</v>
      </c>
    </row>
    <row r="224" spans="1:12" s="3" customFormat="1" ht="12" customHeight="1">
      <c r="A224" s="38">
        <v>188</v>
      </c>
      <c r="B224" s="11" t="s">
        <v>341</v>
      </c>
      <c r="C224" s="12"/>
      <c r="D224" s="15"/>
      <c r="E224" s="12"/>
      <c r="F224" s="12"/>
      <c r="G224" s="12">
        <v>4363910.66</v>
      </c>
      <c r="H224" s="12">
        <v>4363910.66</v>
      </c>
      <c r="I224" s="12">
        <f>H224</f>
        <v>4363910.66</v>
      </c>
      <c r="J224" s="12">
        <v>3733027.25</v>
      </c>
      <c r="K224" s="67">
        <f>J224-I224</f>
        <v>-630883.41</v>
      </c>
      <c r="L224" s="67" t="s">
        <v>126</v>
      </c>
    </row>
    <row r="225" spans="1:12" s="3" customFormat="1" ht="11.25" customHeight="1">
      <c r="A225" s="38">
        <v>189</v>
      </c>
      <c r="B225" s="11" t="s">
        <v>342</v>
      </c>
      <c r="C225" s="12"/>
      <c r="D225" s="15"/>
      <c r="E225" s="12"/>
      <c r="F225" s="12"/>
      <c r="G225" s="12">
        <v>2912504.92</v>
      </c>
      <c r="H225" s="12">
        <v>2912504.92</v>
      </c>
      <c r="I225" s="12">
        <f>H225</f>
        <v>2912504.92</v>
      </c>
      <c r="J225" s="12">
        <v>2853608.49</v>
      </c>
      <c r="K225" s="67">
        <f>J225-I225</f>
        <v>-58896.429999999702</v>
      </c>
      <c r="L225" s="67" t="s">
        <v>126</v>
      </c>
    </row>
    <row r="226" spans="1:12" s="3" customFormat="1" ht="29.25" customHeight="1">
      <c r="A226" s="38">
        <v>190</v>
      </c>
      <c r="B226" s="11" t="s">
        <v>343</v>
      </c>
      <c r="C226" s="39">
        <v>590.20000000000005</v>
      </c>
      <c r="D226" s="15"/>
      <c r="E226" s="12"/>
      <c r="F226" s="12"/>
      <c r="G226" s="12">
        <v>2788423.2</v>
      </c>
      <c r="H226" s="12">
        <v>3035826.92</v>
      </c>
      <c r="I226" s="12">
        <f>H226</f>
        <v>3035826.92</v>
      </c>
      <c r="J226" s="12">
        <v>3035826.92</v>
      </c>
      <c r="K226" s="67">
        <f>J226-I226</f>
        <v>0</v>
      </c>
      <c r="L226" s="67"/>
    </row>
    <row r="227" spans="1:12" s="3" customFormat="1" ht="25.5" customHeight="1">
      <c r="A227" s="234" t="s">
        <v>344</v>
      </c>
      <c r="B227" s="234"/>
      <c r="C227" s="36">
        <v>590.20000000000005</v>
      </c>
      <c r="D227" s="42"/>
      <c r="E227" s="36"/>
      <c r="F227" s="36"/>
      <c r="G227" s="36">
        <f>SUM(G222:G226)</f>
        <v>16919646.850000001</v>
      </c>
      <c r="H227" s="36">
        <f>SUM(H222:H226)</f>
        <v>17167050.57</v>
      </c>
      <c r="I227" s="36">
        <f>SUM(I222:I226)</f>
        <v>17167050.57</v>
      </c>
      <c r="J227" s="36">
        <f>SUM(J222:J226)</f>
        <v>15717531.18</v>
      </c>
      <c r="K227" s="36">
        <f>SUM(K222:K226)</f>
        <v>-1449519.39</v>
      </c>
      <c r="L227" s="36"/>
    </row>
    <row r="228" spans="1:12" s="3" customFormat="1" ht="12" customHeight="1">
      <c r="A228" s="189" t="s">
        <v>345</v>
      </c>
      <c r="B228" s="190"/>
      <c r="C228" s="190"/>
      <c r="D228" s="190"/>
      <c r="E228" s="190"/>
      <c r="F228" s="190"/>
      <c r="G228" s="190"/>
      <c r="H228" s="190"/>
      <c r="I228" s="190"/>
      <c r="J228" s="190"/>
      <c r="K228" s="190"/>
      <c r="L228" s="190"/>
    </row>
    <row r="229" spans="1:12" s="3" customFormat="1" ht="24" customHeight="1">
      <c r="A229" s="38">
        <v>191</v>
      </c>
      <c r="B229" s="11" t="s">
        <v>346</v>
      </c>
      <c r="C229" s="39">
        <v>590.20000000000005</v>
      </c>
      <c r="D229" s="15"/>
      <c r="E229" s="12"/>
      <c r="F229" s="12"/>
      <c r="G229" s="12">
        <v>3837446.58</v>
      </c>
      <c r="H229" s="12">
        <v>3837446.58</v>
      </c>
      <c r="I229" s="12">
        <f>H229</f>
        <v>3837446.58</v>
      </c>
      <c r="J229" s="12">
        <v>4005566.18</v>
      </c>
      <c r="K229" s="67">
        <f>J229-I229</f>
        <v>168119.6</v>
      </c>
      <c r="L229" s="67" t="s">
        <v>182</v>
      </c>
    </row>
    <row r="230" spans="1:12" s="3" customFormat="1" ht="30.75" customHeight="1">
      <c r="A230" s="234" t="s">
        <v>347</v>
      </c>
      <c r="B230" s="234"/>
      <c r="C230" s="36">
        <v>590.20000000000005</v>
      </c>
      <c r="D230" s="42"/>
      <c r="E230" s="36"/>
      <c r="F230" s="36"/>
      <c r="G230" s="36">
        <f>SUM(G229)</f>
        <v>3837446.58</v>
      </c>
      <c r="H230" s="36">
        <f>SUM(H229)</f>
        <v>3837446.58</v>
      </c>
      <c r="I230" s="36">
        <f>SUM(I229)</f>
        <v>3837446.58</v>
      </c>
      <c r="J230" s="36">
        <f>SUM(J229)</f>
        <v>4005566.18</v>
      </c>
      <c r="K230" s="36">
        <f>SUM(K229)</f>
        <v>168119.6</v>
      </c>
      <c r="L230" s="36"/>
    </row>
    <row r="231" spans="1:12" s="3" customFormat="1" ht="12" customHeight="1">
      <c r="A231" s="200" t="s">
        <v>348</v>
      </c>
      <c r="B231" s="200"/>
      <c r="C231" s="200"/>
      <c r="D231" s="200"/>
      <c r="E231" s="200"/>
      <c r="F231" s="200"/>
      <c r="G231" s="200"/>
      <c r="H231" s="200"/>
      <c r="I231" s="200"/>
      <c r="J231" s="200"/>
      <c r="K231" s="200"/>
      <c r="L231" s="200"/>
    </row>
    <row r="232" spans="1:12" s="3" customFormat="1" ht="12" customHeight="1">
      <c r="A232" s="13">
        <v>192</v>
      </c>
      <c r="B232" s="11" t="s">
        <v>349</v>
      </c>
      <c r="C232" s="75"/>
      <c r="D232" s="75"/>
      <c r="E232" s="75"/>
      <c r="F232" s="75"/>
      <c r="G232" s="12">
        <v>3123137.67</v>
      </c>
      <c r="H232" s="12">
        <v>3123137.67</v>
      </c>
      <c r="I232" s="12">
        <v>2859579.49</v>
      </c>
      <c r="J232" s="12">
        <v>2859579.49</v>
      </c>
      <c r="K232" s="67">
        <f>J232-I232</f>
        <v>0</v>
      </c>
      <c r="L232" s="67"/>
    </row>
    <row r="233" spans="1:12" s="3" customFormat="1" ht="12" customHeight="1">
      <c r="A233" s="13">
        <v>193</v>
      </c>
      <c r="B233" s="11" t="s">
        <v>350</v>
      </c>
      <c r="C233" s="75"/>
      <c r="D233" s="75"/>
      <c r="E233" s="75"/>
      <c r="F233" s="75"/>
      <c r="G233" s="12">
        <v>3517548.28</v>
      </c>
      <c r="H233" s="12">
        <v>3517548.28</v>
      </c>
      <c r="I233" s="12">
        <v>3072354.33</v>
      </c>
      <c r="J233" s="12">
        <v>3072354.33</v>
      </c>
      <c r="K233" s="67">
        <f>J233-I233</f>
        <v>0</v>
      </c>
      <c r="L233" s="67"/>
    </row>
    <row r="234" spans="1:12" s="3" customFormat="1" ht="12" customHeight="1">
      <c r="A234" s="13">
        <v>194</v>
      </c>
      <c r="B234" s="11" t="s">
        <v>351</v>
      </c>
      <c r="C234" s="75"/>
      <c r="D234" s="75"/>
      <c r="E234" s="75"/>
      <c r="F234" s="75"/>
      <c r="G234" s="12">
        <v>3202132.55</v>
      </c>
      <c r="H234" s="12">
        <v>3202132.55</v>
      </c>
      <c r="I234" s="12">
        <v>3202132.55</v>
      </c>
      <c r="J234" s="12">
        <v>3202132.55</v>
      </c>
      <c r="K234" s="67">
        <f>J234-I234</f>
        <v>0</v>
      </c>
      <c r="L234" s="67"/>
    </row>
    <row r="235" spans="1:12" s="3" customFormat="1" ht="12" customHeight="1">
      <c r="A235" s="13">
        <v>195</v>
      </c>
      <c r="B235" s="11" t="s">
        <v>352</v>
      </c>
      <c r="C235" s="39">
        <v>590.20000000000005</v>
      </c>
      <c r="D235" s="15"/>
      <c r="E235" s="12"/>
      <c r="F235" s="12"/>
      <c r="G235" s="12">
        <v>3060815.39</v>
      </c>
      <c r="H235" s="12">
        <v>3060815.39</v>
      </c>
      <c r="I235" s="12">
        <v>3060815.39</v>
      </c>
      <c r="J235" s="12">
        <v>3060815.39</v>
      </c>
      <c r="K235" s="67">
        <f>J235-I235</f>
        <v>0</v>
      </c>
      <c r="L235" s="67"/>
    </row>
    <row r="236" spans="1:12" s="3" customFormat="1" ht="30.75" customHeight="1">
      <c r="A236" s="234" t="s">
        <v>353</v>
      </c>
      <c r="B236" s="234"/>
      <c r="C236" s="36">
        <v>590.20000000000005</v>
      </c>
      <c r="D236" s="42"/>
      <c r="E236" s="36"/>
      <c r="F236" s="36"/>
      <c r="G236" s="36">
        <f>SUM(G232:G235)</f>
        <v>12903633.890000001</v>
      </c>
      <c r="H236" s="36">
        <f>SUM(H232:H235)</f>
        <v>12903633.890000001</v>
      </c>
      <c r="I236" s="36">
        <f>SUM(I232:I235)</f>
        <v>12194881.76</v>
      </c>
      <c r="J236" s="36">
        <f>SUM(J232:J235)</f>
        <v>12194881.76</v>
      </c>
      <c r="K236" s="36">
        <f>SUM(K232:K235)</f>
        <v>0</v>
      </c>
      <c r="L236" s="36"/>
    </row>
    <row r="237" spans="1:12" s="3" customFormat="1" ht="12" customHeight="1">
      <c r="A237" s="246" t="s">
        <v>354</v>
      </c>
      <c r="B237" s="247"/>
      <c r="C237" s="247"/>
      <c r="D237" s="247"/>
      <c r="E237" s="247"/>
      <c r="F237" s="247"/>
      <c r="G237" s="247"/>
      <c r="H237" s="247"/>
      <c r="I237" s="247"/>
      <c r="J237" s="247"/>
      <c r="K237" s="247"/>
      <c r="L237" s="247"/>
    </row>
    <row r="238" spans="1:12" s="3" customFormat="1" ht="12" customHeight="1">
      <c r="A238" s="13">
        <v>196</v>
      </c>
      <c r="B238" s="11" t="s">
        <v>355</v>
      </c>
      <c r="C238" s="39">
        <v>590.20000000000005</v>
      </c>
      <c r="D238" s="15"/>
      <c r="E238" s="12"/>
      <c r="F238" s="12"/>
      <c r="G238" s="12">
        <v>2186444.5299999998</v>
      </c>
      <c r="H238" s="12">
        <v>2186444.5299999998</v>
      </c>
      <c r="I238" s="12">
        <f>H238</f>
        <v>2186444.5299999998</v>
      </c>
      <c r="J238" s="12">
        <v>2029703.3</v>
      </c>
      <c r="K238" s="67">
        <f>J238-I238</f>
        <v>-156741.23000000001</v>
      </c>
      <c r="L238" s="67" t="s">
        <v>126</v>
      </c>
    </row>
    <row r="239" spans="1:12" s="3" customFormat="1" ht="26.25" customHeight="1">
      <c r="A239" s="234" t="s">
        <v>356</v>
      </c>
      <c r="B239" s="234"/>
      <c r="C239" s="36" t="e">
        <v>#REF!</v>
      </c>
      <c r="D239" s="42"/>
      <c r="E239" s="36"/>
      <c r="F239" s="36"/>
      <c r="G239" s="36">
        <f>SUM(G238)</f>
        <v>2186444.5299999998</v>
      </c>
      <c r="H239" s="36">
        <f>SUM(H238)</f>
        <v>2186444.5299999998</v>
      </c>
      <c r="I239" s="36">
        <f>SUM(I238)</f>
        <v>2186444.5299999998</v>
      </c>
      <c r="J239" s="36">
        <f>SUM(J238)</f>
        <v>2029703.3</v>
      </c>
      <c r="K239" s="36">
        <f>SUM(K238)</f>
        <v>-156741.23000000001</v>
      </c>
      <c r="L239" s="36"/>
    </row>
    <row r="240" spans="1:12" s="3" customFormat="1" ht="12" customHeight="1">
      <c r="A240" s="246" t="s">
        <v>357</v>
      </c>
      <c r="B240" s="247"/>
      <c r="C240" s="247"/>
      <c r="D240" s="247"/>
      <c r="E240" s="247"/>
      <c r="F240" s="247"/>
      <c r="G240" s="247"/>
      <c r="H240" s="247"/>
      <c r="I240" s="247"/>
      <c r="J240" s="247"/>
      <c r="K240" s="247"/>
      <c r="L240" s="247"/>
    </row>
    <row r="241" spans="1:12" s="3" customFormat="1" ht="12" customHeight="1">
      <c r="A241" s="13">
        <v>197</v>
      </c>
      <c r="B241" s="35" t="s">
        <v>358</v>
      </c>
      <c r="C241" s="39"/>
      <c r="D241" s="15"/>
      <c r="E241" s="12"/>
      <c r="F241" s="12"/>
      <c r="G241" s="12">
        <v>2050382.09</v>
      </c>
      <c r="H241" s="12">
        <v>2050382.09</v>
      </c>
      <c r="I241" s="12">
        <f>H241</f>
        <v>2050382.09</v>
      </c>
      <c r="J241" s="22">
        <v>1844476.62</v>
      </c>
      <c r="K241" s="67">
        <f>J241-I241</f>
        <v>-205905.47</v>
      </c>
      <c r="L241" s="67" t="s">
        <v>126</v>
      </c>
    </row>
    <row r="242" spans="1:12" s="3" customFormat="1" ht="12" customHeight="1">
      <c r="A242" s="13">
        <v>198</v>
      </c>
      <c r="B242" s="35" t="s">
        <v>359</v>
      </c>
      <c r="C242" s="39"/>
      <c r="D242" s="15"/>
      <c r="E242" s="12"/>
      <c r="F242" s="12"/>
      <c r="G242" s="12">
        <v>3347595.85</v>
      </c>
      <c r="H242" s="12">
        <v>3347595.85</v>
      </c>
      <c r="I242" s="12">
        <f>H242</f>
        <v>3347595.85</v>
      </c>
      <c r="J242" s="22">
        <v>3070599.41</v>
      </c>
      <c r="K242" s="67">
        <f>J242-I242</f>
        <v>-276996.44</v>
      </c>
      <c r="L242" s="67" t="s">
        <v>126</v>
      </c>
    </row>
    <row r="243" spans="1:12" s="3" customFormat="1" ht="29.25" customHeight="1">
      <c r="A243" s="13">
        <v>199</v>
      </c>
      <c r="B243" s="35" t="s">
        <v>360</v>
      </c>
      <c r="C243" s="39"/>
      <c r="D243" s="15"/>
      <c r="E243" s="12"/>
      <c r="F243" s="12"/>
      <c r="G243" s="12">
        <v>2598969.23</v>
      </c>
      <c r="H243" s="12">
        <v>2598969.23</v>
      </c>
      <c r="I243" s="12">
        <f>H243</f>
        <v>2598969.23</v>
      </c>
      <c r="J243" s="22">
        <v>0</v>
      </c>
      <c r="K243" s="67">
        <f>J243-I243</f>
        <v>-2598969.23</v>
      </c>
      <c r="L243" s="67" t="s">
        <v>222</v>
      </c>
    </row>
    <row r="244" spans="1:12" s="3" customFormat="1" ht="12" customHeight="1">
      <c r="A244" s="13">
        <v>200</v>
      </c>
      <c r="B244" s="35" t="s">
        <v>361</v>
      </c>
      <c r="C244" s="39"/>
      <c r="D244" s="15"/>
      <c r="E244" s="12"/>
      <c r="F244" s="12"/>
      <c r="G244" s="12">
        <v>3049419.31</v>
      </c>
      <c r="H244" s="12">
        <v>3049419.31</v>
      </c>
      <c r="I244" s="12">
        <f>H244</f>
        <v>3049419.31</v>
      </c>
      <c r="J244" s="22">
        <v>2960808.99</v>
      </c>
      <c r="K244" s="67">
        <f>J244-I244</f>
        <v>-88610.319999999803</v>
      </c>
      <c r="L244" s="67" t="s">
        <v>126</v>
      </c>
    </row>
    <row r="245" spans="1:12" s="3" customFormat="1" ht="12" customHeight="1">
      <c r="A245" s="13">
        <v>201</v>
      </c>
      <c r="B245" s="35" t="s">
        <v>362</v>
      </c>
      <c r="C245" s="39"/>
      <c r="D245" s="15"/>
      <c r="E245" s="12"/>
      <c r="F245" s="12"/>
      <c r="G245" s="12">
        <v>2691215.44</v>
      </c>
      <c r="H245" s="12">
        <v>2691215.44</v>
      </c>
      <c r="I245" s="12">
        <f>H245</f>
        <v>2691215.44</v>
      </c>
      <c r="J245" s="12">
        <v>2428154.91</v>
      </c>
      <c r="K245" s="67">
        <f>J245-I245</f>
        <v>-263060.53000000003</v>
      </c>
      <c r="L245" s="67" t="s">
        <v>126</v>
      </c>
    </row>
    <row r="246" spans="1:12" s="3" customFormat="1" ht="30.75" customHeight="1">
      <c r="A246" s="234" t="s">
        <v>363</v>
      </c>
      <c r="B246" s="234"/>
      <c r="C246" s="36" t="e">
        <v>#REF!</v>
      </c>
      <c r="D246" s="42"/>
      <c r="E246" s="36"/>
      <c r="F246" s="36"/>
      <c r="G246" s="36">
        <f>SUM(G241:G245)</f>
        <v>13737581.92</v>
      </c>
      <c r="H246" s="36">
        <f>SUM(H241:H245)</f>
        <v>13737581.92</v>
      </c>
      <c r="I246" s="36">
        <f>SUM(I241:I245)</f>
        <v>13737581.92</v>
      </c>
      <c r="J246" s="36">
        <f>SUM(J241:J245)</f>
        <v>10304039.93</v>
      </c>
      <c r="K246" s="36">
        <f>SUM(K241:K245)</f>
        <v>-3433541.99</v>
      </c>
      <c r="L246" s="36"/>
    </row>
    <row r="247" spans="1:12" s="3" customFormat="1" ht="12" customHeight="1">
      <c r="A247" s="246" t="s">
        <v>364</v>
      </c>
      <c r="B247" s="247"/>
      <c r="C247" s="247"/>
      <c r="D247" s="247"/>
      <c r="E247" s="247"/>
      <c r="F247" s="247"/>
      <c r="G247" s="247"/>
      <c r="H247" s="247"/>
      <c r="I247" s="247"/>
      <c r="J247" s="247"/>
      <c r="K247" s="247"/>
      <c r="L247" s="247"/>
    </row>
    <row r="248" spans="1:12" s="3" customFormat="1" ht="12" customHeight="1">
      <c r="A248" s="13">
        <v>202</v>
      </c>
      <c r="B248" s="11" t="s">
        <v>365</v>
      </c>
      <c r="C248" s="43"/>
      <c r="D248" s="43"/>
      <c r="E248" s="43"/>
      <c r="F248" s="43"/>
      <c r="G248" s="12">
        <v>5056456.71</v>
      </c>
      <c r="H248" s="12">
        <v>5056456.71</v>
      </c>
      <c r="I248" s="12">
        <f>H248</f>
        <v>5056456.71</v>
      </c>
      <c r="J248" s="12">
        <v>4597341.71</v>
      </c>
      <c r="K248" s="67">
        <f>J248-I248</f>
        <v>-459115</v>
      </c>
      <c r="L248" s="67" t="s">
        <v>126</v>
      </c>
    </row>
    <row r="249" spans="1:12" s="3" customFormat="1" ht="30.75" customHeight="1">
      <c r="A249" s="234" t="s">
        <v>366</v>
      </c>
      <c r="B249" s="234"/>
      <c r="C249" s="36" t="e">
        <v>#REF!</v>
      </c>
      <c r="D249" s="42"/>
      <c r="E249" s="36"/>
      <c r="F249" s="36"/>
      <c r="G249" s="36">
        <f>SUM(G248)</f>
        <v>5056456.71</v>
      </c>
      <c r="H249" s="36">
        <f>SUM(H248)</f>
        <v>5056456.71</v>
      </c>
      <c r="I249" s="36">
        <f>SUM(I248)</f>
        <v>5056456.71</v>
      </c>
      <c r="J249" s="36">
        <f>SUM(J248)</f>
        <v>4597341.71</v>
      </c>
      <c r="K249" s="36">
        <f>SUM(K248)</f>
        <v>-459115</v>
      </c>
      <c r="L249" s="36"/>
    </row>
    <row r="250" spans="1:12" s="3" customFormat="1" ht="12" customHeight="1">
      <c r="A250" s="246" t="s">
        <v>367</v>
      </c>
      <c r="B250" s="247"/>
      <c r="C250" s="247"/>
      <c r="D250" s="247"/>
      <c r="E250" s="247"/>
      <c r="F250" s="247"/>
      <c r="G250" s="247"/>
      <c r="H250" s="247"/>
      <c r="I250" s="247"/>
      <c r="J250" s="247"/>
      <c r="K250" s="247"/>
      <c r="L250" s="247"/>
    </row>
    <row r="251" spans="1:12" s="3" customFormat="1" ht="12" customHeight="1">
      <c r="A251" s="76">
        <v>203</v>
      </c>
      <c r="B251" s="11" t="s">
        <v>368</v>
      </c>
      <c r="C251" s="39">
        <v>590.20000000000005</v>
      </c>
      <c r="D251" s="15"/>
      <c r="E251" s="12"/>
      <c r="F251" s="12"/>
      <c r="G251" s="12">
        <v>2319095.4</v>
      </c>
      <c r="H251" s="12">
        <v>2319095.4</v>
      </c>
      <c r="I251" s="12">
        <f>H251</f>
        <v>2319095.4</v>
      </c>
      <c r="J251" s="12">
        <v>2319095.4</v>
      </c>
      <c r="K251" s="67">
        <f>J251-I251</f>
        <v>0</v>
      </c>
      <c r="L251" s="67"/>
    </row>
    <row r="252" spans="1:12" s="3" customFormat="1" ht="27" customHeight="1">
      <c r="A252" s="248" t="s">
        <v>369</v>
      </c>
      <c r="B252" s="249"/>
      <c r="C252" s="36">
        <v>590.20000000000005</v>
      </c>
      <c r="D252" s="42"/>
      <c r="E252" s="36"/>
      <c r="F252" s="36"/>
      <c r="G252" s="36">
        <f>SUM(G251)</f>
        <v>2319095.4</v>
      </c>
      <c r="H252" s="36">
        <f>SUM(H251)</f>
        <v>2319095.4</v>
      </c>
      <c r="I252" s="36">
        <f>SUM(I251)</f>
        <v>2319095.4</v>
      </c>
      <c r="J252" s="36">
        <f>SUM(J251)</f>
        <v>2319095.4</v>
      </c>
      <c r="K252" s="36">
        <f>SUM(K251)</f>
        <v>0</v>
      </c>
      <c r="L252" s="36"/>
    </row>
    <row r="253" spans="1:12" s="3" customFormat="1" ht="12" customHeight="1">
      <c r="A253" s="200" t="s">
        <v>370</v>
      </c>
      <c r="B253" s="200"/>
      <c r="C253" s="200"/>
      <c r="D253" s="200"/>
      <c r="E253" s="200"/>
      <c r="F253" s="200"/>
      <c r="G253" s="200"/>
      <c r="H253" s="200"/>
      <c r="I253" s="200"/>
      <c r="J253" s="200"/>
      <c r="K253" s="200"/>
      <c r="L253" s="200"/>
    </row>
    <row r="254" spans="1:12" s="3" customFormat="1" ht="12" customHeight="1">
      <c r="A254" s="13">
        <v>204</v>
      </c>
      <c r="B254" s="11" t="s">
        <v>371</v>
      </c>
      <c r="C254" s="75"/>
      <c r="D254" s="75"/>
      <c r="E254" s="75"/>
      <c r="F254" s="75"/>
      <c r="G254" s="12">
        <v>1544395.92</v>
      </c>
      <c r="H254" s="12">
        <v>1544395.92</v>
      </c>
      <c r="I254" s="12">
        <f>H254</f>
        <v>1544395.92</v>
      </c>
      <c r="J254" s="12">
        <v>1401786.92</v>
      </c>
      <c r="K254" s="67">
        <f>J254-I254</f>
        <v>-142609</v>
      </c>
      <c r="L254" s="67" t="s">
        <v>126</v>
      </c>
    </row>
    <row r="255" spans="1:12" s="3" customFormat="1" ht="12" customHeight="1">
      <c r="A255" s="13">
        <v>205</v>
      </c>
      <c r="B255" s="11" t="s">
        <v>372</v>
      </c>
      <c r="C255" s="39">
        <v>590.20000000000005</v>
      </c>
      <c r="D255" s="15"/>
      <c r="E255" s="12"/>
      <c r="F255" s="12"/>
      <c r="G255" s="12">
        <v>1608659.04</v>
      </c>
      <c r="H255" s="12">
        <v>1608659.04</v>
      </c>
      <c r="I255" s="12">
        <f>H255</f>
        <v>1608659.04</v>
      </c>
      <c r="J255" s="12">
        <v>1447124.75</v>
      </c>
      <c r="K255" s="67">
        <f>J255-I255</f>
        <v>-161534.29</v>
      </c>
      <c r="L255" s="67" t="s">
        <v>126</v>
      </c>
    </row>
    <row r="256" spans="1:12" s="3" customFormat="1" ht="30.75" customHeight="1">
      <c r="A256" s="248" t="s">
        <v>373</v>
      </c>
      <c r="B256" s="249"/>
      <c r="C256" s="36">
        <v>590.20000000000005</v>
      </c>
      <c r="D256" s="42"/>
      <c r="E256" s="36"/>
      <c r="F256" s="36"/>
      <c r="G256" s="36">
        <f>SUM(G254:G255)</f>
        <v>3153054.96</v>
      </c>
      <c r="H256" s="36">
        <f>SUM(H254:H255)</f>
        <v>3153054.96</v>
      </c>
      <c r="I256" s="36">
        <f>SUM(I254:I255)</f>
        <v>3153054.96</v>
      </c>
      <c r="J256" s="36">
        <f>SUM(J254:J255)</f>
        <v>2848911.67</v>
      </c>
      <c r="K256" s="36">
        <f>SUM(K254:K255)</f>
        <v>-304143.28999999998</v>
      </c>
      <c r="L256" s="36"/>
    </row>
    <row r="257" spans="1:12" s="3" customFormat="1" ht="12" customHeight="1">
      <c r="A257" s="242" t="s">
        <v>374</v>
      </c>
      <c r="B257" s="243"/>
      <c r="C257" s="243"/>
      <c r="D257" s="243"/>
      <c r="E257" s="243"/>
      <c r="F257" s="243"/>
      <c r="G257" s="243"/>
      <c r="H257" s="243"/>
      <c r="I257" s="243"/>
      <c r="J257" s="243"/>
      <c r="K257" s="243"/>
      <c r="L257" s="243"/>
    </row>
    <row r="258" spans="1:12" s="3" customFormat="1" ht="12" customHeight="1">
      <c r="A258" s="44">
        <v>206</v>
      </c>
      <c r="B258" s="11" t="s">
        <v>375</v>
      </c>
      <c r="C258" s="12">
        <v>3105.5</v>
      </c>
      <c r="D258" s="15"/>
      <c r="E258" s="12"/>
      <c r="F258" s="12"/>
      <c r="G258" s="12">
        <v>4702176.0599999996</v>
      </c>
      <c r="H258" s="12">
        <v>4702176.0599999996</v>
      </c>
      <c r="I258" s="12">
        <f>H258</f>
        <v>4702176.0599999996</v>
      </c>
      <c r="J258" s="12">
        <v>4702176.0599999996</v>
      </c>
      <c r="K258" s="67">
        <f>J258-I258</f>
        <v>0</v>
      </c>
      <c r="L258" s="67"/>
    </row>
    <row r="259" spans="1:12" s="3" customFormat="1" ht="32.25" customHeight="1">
      <c r="A259" s="44">
        <v>207</v>
      </c>
      <c r="B259" s="11" t="s">
        <v>376</v>
      </c>
      <c r="C259" s="12">
        <v>3225.6</v>
      </c>
      <c r="D259" s="15"/>
      <c r="E259" s="12"/>
      <c r="F259" s="12"/>
      <c r="G259" s="12">
        <v>3212919.08</v>
      </c>
      <c r="H259" s="12">
        <v>3212919.08</v>
      </c>
      <c r="I259" s="12">
        <f>H259</f>
        <v>3212919.08</v>
      </c>
      <c r="J259" s="12">
        <v>4160742.08</v>
      </c>
      <c r="K259" s="67">
        <f>J259-I259</f>
        <v>947823</v>
      </c>
      <c r="L259" s="67" t="s">
        <v>182</v>
      </c>
    </row>
    <row r="260" spans="1:12" s="3" customFormat="1" ht="29.25" customHeight="1">
      <c r="A260" s="44">
        <v>208</v>
      </c>
      <c r="B260" s="11" t="s">
        <v>377</v>
      </c>
      <c r="C260" s="12">
        <v>2592.1999999999998</v>
      </c>
      <c r="D260" s="15"/>
      <c r="E260" s="12"/>
      <c r="F260" s="12"/>
      <c r="G260" s="12">
        <v>6320624.5599999996</v>
      </c>
      <c r="H260" s="12">
        <v>6320624.5599999996</v>
      </c>
      <c r="I260" s="12">
        <f>H260</f>
        <v>6320624.5599999996</v>
      </c>
      <c r="J260" s="12">
        <v>0</v>
      </c>
      <c r="K260" s="67">
        <f>J260-I260</f>
        <v>-6320624.5599999996</v>
      </c>
      <c r="L260" s="67" t="s">
        <v>222</v>
      </c>
    </row>
    <row r="261" spans="1:12" s="3" customFormat="1" ht="29.25" customHeight="1">
      <c r="A261" s="44">
        <v>209</v>
      </c>
      <c r="B261" s="11" t="s">
        <v>378</v>
      </c>
      <c r="C261" s="12">
        <v>3042.2</v>
      </c>
      <c r="D261" s="15"/>
      <c r="E261" s="12"/>
      <c r="F261" s="12"/>
      <c r="G261" s="12">
        <v>5809976.0599999996</v>
      </c>
      <c r="H261" s="12">
        <v>5809976.0599999996</v>
      </c>
      <c r="I261" s="12">
        <f>H261</f>
        <v>5809976.0599999996</v>
      </c>
      <c r="J261" s="12">
        <v>0</v>
      </c>
      <c r="K261" s="67">
        <f>J261-I261</f>
        <v>-5809976.0599999996</v>
      </c>
      <c r="L261" s="67" t="s">
        <v>222</v>
      </c>
    </row>
    <row r="262" spans="1:12" s="3" customFormat="1" ht="12" customHeight="1">
      <c r="A262" s="44">
        <v>210</v>
      </c>
      <c r="B262" s="77" t="s">
        <v>379</v>
      </c>
      <c r="C262" s="12"/>
      <c r="D262" s="26"/>
      <c r="E262" s="12"/>
      <c r="F262" s="12"/>
      <c r="G262" s="12">
        <v>3813855.61</v>
      </c>
      <c r="H262" s="12">
        <v>3813855.61</v>
      </c>
      <c r="I262" s="12">
        <f>H262</f>
        <v>3813855.61</v>
      </c>
      <c r="J262" s="12">
        <v>3813855.61</v>
      </c>
      <c r="K262" s="67">
        <f>J262-I262</f>
        <v>0</v>
      </c>
      <c r="L262" s="67"/>
    </row>
    <row r="263" spans="1:12" s="3" customFormat="1" ht="26.25" customHeight="1">
      <c r="A263" s="244" t="s">
        <v>38</v>
      </c>
      <c r="B263" s="245"/>
      <c r="C263" s="12"/>
      <c r="D263" s="26"/>
      <c r="E263" s="12"/>
      <c r="F263" s="12"/>
      <c r="G263" s="12">
        <f>SUM(G258:G262)</f>
        <v>23859551.370000001</v>
      </c>
      <c r="H263" s="12">
        <f>SUM(H258:H262)</f>
        <v>23859551.370000001</v>
      </c>
      <c r="I263" s="12">
        <f>SUM(I258:I262)</f>
        <v>23859551.370000001</v>
      </c>
      <c r="J263" s="12">
        <f>SUM(J258:J262)</f>
        <v>12676773.75</v>
      </c>
      <c r="K263" s="12">
        <f>SUM(K258:K262)</f>
        <v>-11182777.619999999</v>
      </c>
      <c r="L263" s="12"/>
    </row>
    <row r="264" spans="1:12" s="3" customFormat="1" ht="12" customHeight="1">
      <c r="A264" s="246" t="s">
        <v>380</v>
      </c>
      <c r="B264" s="247"/>
      <c r="C264" s="247"/>
      <c r="D264" s="247"/>
      <c r="E264" s="247"/>
      <c r="F264" s="247"/>
      <c r="G264" s="247"/>
      <c r="H264" s="247"/>
      <c r="I264" s="247"/>
      <c r="J264" s="247"/>
      <c r="K264" s="247"/>
      <c r="L264" s="247"/>
    </row>
    <row r="265" spans="1:12" s="3" customFormat="1" ht="12" customHeight="1">
      <c r="A265" s="13">
        <v>211</v>
      </c>
      <c r="B265" s="11" t="s">
        <v>381</v>
      </c>
      <c r="C265" s="39">
        <v>590.20000000000005</v>
      </c>
      <c r="D265" s="15"/>
      <c r="E265" s="12"/>
      <c r="F265" s="12"/>
      <c r="G265" s="12">
        <v>2906130.25</v>
      </c>
      <c r="H265" s="12">
        <v>2906130.25</v>
      </c>
      <c r="I265" s="12">
        <f>H265</f>
        <v>2906130.25</v>
      </c>
      <c r="J265" s="12">
        <v>2906130.25</v>
      </c>
      <c r="K265" s="67">
        <f>J265-I265</f>
        <v>0</v>
      </c>
      <c r="L265" s="67"/>
    </row>
    <row r="266" spans="1:12" s="3" customFormat="1" ht="38.25" customHeight="1">
      <c r="A266" s="234" t="s">
        <v>382</v>
      </c>
      <c r="B266" s="234"/>
      <c r="C266" s="36">
        <v>590.20000000000005</v>
      </c>
      <c r="D266" s="42"/>
      <c r="E266" s="36"/>
      <c r="F266" s="36"/>
      <c r="G266" s="36">
        <f>SUM(G265)</f>
        <v>2906130.25</v>
      </c>
      <c r="H266" s="36">
        <f>SUM(H265)</f>
        <v>2906130.25</v>
      </c>
      <c r="I266" s="36">
        <f>SUM(I265)</f>
        <v>2906130.25</v>
      </c>
      <c r="J266" s="36">
        <f>SUM(J265)</f>
        <v>2906130.25</v>
      </c>
      <c r="K266" s="36">
        <f>SUM(K265)</f>
        <v>0</v>
      </c>
      <c r="L266" s="36"/>
    </row>
    <row r="267" spans="1:12" s="3" customFormat="1" ht="12" customHeight="1">
      <c r="A267" s="242" t="s">
        <v>383</v>
      </c>
      <c r="B267" s="243"/>
      <c r="C267" s="243"/>
      <c r="D267" s="243"/>
      <c r="E267" s="243"/>
      <c r="F267" s="243"/>
      <c r="G267" s="243"/>
      <c r="H267" s="243"/>
      <c r="I267" s="243"/>
      <c r="J267" s="243"/>
      <c r="K267" s="243"/>
      <c r="L267" s="243"/>
    </row>
    <row r="268" spans="1:12" s="3" customFormat="1" ht="12" customHeight="1">
      <c r="A268" s="13">
        <v>212</v>
      </c>
      <c r="B268" s="35" t="s">
        <v>384</v>
      </c>
      <c r="C268" s="12">
        <v>3784</v>
      </c>
      <c r="D268" s="15"/>
      <c r="E268" s="12"/>
      <c r="F268" s="12"/>
      <c r="G268" s="12">
        <v>435204.83</v>
      </c>
      <c r="H268" s="12">
        <v>435204.83</v>
      </c>
      <c r="I268" s="12">
        <f t="shared" ref="I268:I274" si="7">H268</f>
        <v>435204.83</v>
      </c>
      <c r="J268" s="12">
        <v>435204.83</v>
      </c>
      <c r="K268" s="67">
        <f t="shared" ref="K268:K274" si="8">J268-I268</f>
        <v>0</v>
      </c>
      <c r="L268" s="67"/>
    </row>
    <row r="269" spans="1:12" s="3" customFormat="1" ht="24" customHeight="1">
      <c r="A269" s="13">
        <v>213</v>
      </c>
      <c r="B269" s="35" t="s">
        <v>385</v>
      </c>
      <c r="C269" s="12">
        <v>3784</v>
      </c>
      <c r="D269" s="15"/>
      <c r="E269" s="12"/>
      <c r="F269" s="12"/>
      <c r="G269" s="12">
        <v>3542761.09</v>
      </c>
      <c r="H269" s="12">
        <v>3542761.09</v>
      </c>
      <c r="I269" s="12">
        <f t="shared" si="7"/>
        <v>3542761.09</v>
      </c>
      <c r="J269" s="12">
        <v>4043504.09</v>
      </c>
      <c r="K269" s="67">
        <f t="shared" si="8"/>
        <v>500743</v>
      </c>
      <c r="L269" s="67" t="s">
        <v>182</v>
      </c>
    </row>
    <row r="270" spans="1:12" s="3" customFormat="1" ht="12" customHeight="1">
      <c r="A270" s="13">
        <v>214</v>
      </c>
      <c r="B270" s="35" t="s">
        <v>386</v>
      </c>
      <c r="C270" s="12"/>
      <c r="D270" s="15"/>
      <c r="E270" s="12"/>
      <c r="F270" s="12"/>
      <c r="G270" s="12">
        <v>2166349.7799999998</v>
      </c>
      <c r="H270" s="12">
        <v>2166349.7799999998</v>
      </c>
      <c r="I270" s="12">
        <f t="shared" si="7"/>
        <v>2166349.7799999998</v>
      </c>
      <c r="J270" s="12">
        <v>1959027.89</v>
      </c>
      <c r="K270" s="67">
        <f t="shared" si="8"/>
        <v>-207321.89</v>
      </c>
      <c r="L270" s="67" t="s">
        <v>126</v>
      </c>
    </row>
    <row r="271" spans="1:12" s="3" customFormat="1" ht="12" customHeight="1">
      <c r="A271" s="13">
        <v>215</v>
      </c>
      <c r="B271" s="35" t="s">
        <v>387</v>
      </c>
      <c r="C271" s="12"/>
      <c r="D271" s="15"/>
      <c r="E271" s="12"/>
      <c r="F271" s="12"/>
      <c r="G271" s="12">
        <v>2542259.48</v>
      </c>
      <c r="H271" s="12">
        <v>2542259.48</v>
      </c>
      <c r="I271" s="12">
        <f t="shared" si="7"/>
        <v>2542259.48</v>
      </c>
      <c r="J271" s="12">
        <v>2542259.48</v>
      </c>
      <c r="K271" s="67">
        <f t="shared" si="8"/>
        <v>0</v>
      </c>
      <c r="L271" s="67"/>
    </row>
    <row r="272" spans="1:12" s="3" customFormat="1" ht="12" customHeight="1">
      <c r="A272" s="13">
        <v>216</v>
      </c>
      <c r="B272" s="35" t="s">
        <v>388</v>
      </c>
      <c r="C272" s="12"/>
      <c r="D272" s="15"/>
      <c r="E272" s="12"/>
      <c r="F272" s="12"/>
      <c r="G272" s="12">
        <v>3098343.06</v>
      </c>
      <c r="H272" s="12">
        <v>3098343.06</v>
      </c>
      <c r="I272" s="12">
        <f t="shared" si="7"/>
        <v>3098343.06</v>
      </c>
      <c r="J272" s="12">
        <v>3098343.06</v>
      </c>
      <c r="K272" s="67">
        <f t="shared" si="8"/>
        <v>0</v>
      </c>
      <c r="L272" s="67"/>
    </row>
    <row r="273" spans="1:12" s="3" customFormat="1" ht="12" customHeight="1">
      <c r="A273" s="13">
        <v>217</v>
      </c>
      <c r="B273" s="35" t="s">
        <v>389</v>
      </c>
      <c r="C273" s="12"/>
      <c r="D273" s="15"/>
      <c r="E273" s="12"/>
      <c r="F273" s="12"/>
      <c r="G273" s="12">
        <v>2492293.7999999998</v>
      </c>
      <c r="H273" s="12">
        <v>2492293.7999999998</v>
      </c>
      <c r="I273" s="12">
        <f t="shared" si="7"/>
        <v>2492293.7999999998</v>
      </c>
      <c r="J273" s="12">
        <v>2344384.73</v>
      </c>
      <c r="K273" s="67">
        <f t="shared" si="8"/>
        <v>-147909.07</v>
      </c>
      <c r="L273" s="67" t="s">
        <v>126</v>
      </c>
    </row>
    <row r="274" spans="1:12" s="3" customFormat="1" ht="12" customHeight="1">
      <c r="A274" s="13">
        <v>218</v>
      </c>
      <c r="B274" s="35" t="s">
        <v>390</v>
      </c>
      <c r="C274" s="12"/>
      <c r="D274" s="15"/>
      <c r="E274" s="12"/>
      <c r="F274" s="12"/>
      <c r="G274" s="12">
        <v>2895592.9</v>
      </c>
      <c r="H274" s="12">
        <v>2895592.9</v>
      </c>
      <c r="I274" s="12">
        <f t="shared" si="7"/>
        <v>2895592.9</v>
      </c>
      <c r="J274" s="12">
        <v>2493624.06</v>
      </c>
      <c r="K274" s="67">
        <f t="shared" si="8"/>
        <v>-401968.84</v>
      </c>
      <c r="L274" s="67" t="s">
        <v>126</v>
      </c>
    </row>
    <row r="275" spans="1:12" s="3" customFormat="1" ht="24" customHeight="1">
      <c r="A275" s="244" t="s">
        <v>391</v>
      </c>
      <c r="B275" s="245"/>
      <c r="C275" s="45">
        <v>7568</v>
      </c>
      <c r="D275" s="45"/>
      <c r="E275" s="12"/>
      <c r="F275" s="12"/>
      <c r="G275" s="45">
        <f>SUM(G268:G274)</f>
        <v>17172804.940000001</v>
      </c>
      <c r="H275" s="45">
        <f>SUM(H268:H274)</f>
        <v>17172804.940000001</v>
      </c>
      <c r="I275" s="45">
        <f>SUM(I268:I274)</f>
        <v>17172804.940000001</v>
      </c>
      <c r="J275" s="45">
        <f>SUM(J268:J274)</f>
        <v>16916348.140000001</v>
      </c>
      <c r="K275" s="45">
        <f>SUM(K268:K274)</f>
        <v>-256456.8</v>
      </c>
      <c r="L275" s="45"/>
    </row>
    <row r="276" spans="1:12" s="3" customFormat="1" ht="12" customHeight="1">
      <c r="A276" s="246" t="s">
        <v>392</v>
      </c>
      <c r="B276" s="247"/>
      <c r="C276" s="247"/>
      <c r="D276" s="247"/>
      <c r="E276" s="247"/>
      <c r="F276" s="247"/>
      <c r="G276" s="247"/>
      <c r="H276" s="247"/>
      <c r="I276" s="247"/>
      <c r="J276" s="247"/>
      <c r="K276" s="247"/>
      <c r="L276" s="247"/>
    </row>
    <row r="277" spans="1:12" s="3" customFormat="1" ht="12" customHeight="1">
      <c r="A277" s="13">
        <v>219</v>
      </c>
      <c r="B277" s="11" t="s">
        <v>393</v>
      </c>
      <c r="C277" s="39">
        <v>590.20000000000005</v>
      </c>
      <c r="D277" s="15"/>
      <c r="E277" s="12"/>
      <c r="F277" s="12"/>
      <c r="G277" s="12">
        <v>3424862.27</v>
      </c>
      <c r="H277" s="12">
        <v>3424862.27</v>
      </c>
      <c r="I277" s="12">
        <f>H277</f>
        <v>3424862.27</v>
      </c>
      <c r="J277" s="12">
        <v>3424862.27</v>
      </c>
      <c r="K277" s="67">
        <f>J277-I277</f>
        <v>0</v>
      </c>
      <c r="L277" s="67"/>
    </row>
    <row r="278" spans="1:12" s="3" customFormat="1" ht="34.5" customHeight="1">
      <c r="A278" s="234" t="s">
        <v>394</v>
      </c>
      <c r="B278" s="234"/>
      <c r="C278" s="36">
        <v>590.20000000000005</v>
      </c>
      <c r="D278" s="42"/>
      <c r="E278" s="36"/>
      <c r="F278" s="36"/>
      <c r="G278" s="36">
        <f>SUM(G277)</f>
        <v>3424862.27</v>
      </c>
      <c r="H278" s="36">
        <f>SUM(H277)</f>
        <v>3424862.27</v>
      </c>
      <c r="I278" s="36">
        <f>SUM(I277)</f>
        <v>3424862.27</v>
      </c>
      <c r="J278" s="36">
        <f>SUM(J277)</f>
        <v>3424862.27</v>
      </c>
      <c r="K278" s="36">
        <f>SUM(K277)</f>
        <v>0</v>
      </c>
      <c r="L278" s="36"/>
    </row>
    <row r="279" spans="1:12" s="3" customFormat="1" ht="12" customHeight="1">
      <c r="A279" s="186" t="s">
        <v>395</v>
      </c>
      <c r="B279" s="187"/>
      <c r="C279" s="187"/>
      <c r="D279" s="187"/>
      <c r="E279" s="187"/>
      <c r="F279" s="187"/>
      <c r="G279" s="187"/>
      <c r="H279" s="187"/>
      <c r="I279" s="187"/>
      <c r="J279" s="187"/>
      <c r="K279" s="187"/>
      <c r="L279" s="187"/>
    </row>
    <row r="280" spans="1:12" s="3" customFormat="1" ht="12" customHeight="1">
      <c r="A280" s="13">
        <v>220</v>
      </c>
      <c r="B280" s="35" t="s">
        <v>396</v>
      </c>
      <c r="C280" s="12">
        <v>909.2</v>
      </c>
      <c r="D280" s="15"/>
      <c r="E280" s="12"/>
      <c r="F280" s="12"/>
      <c r="G280" s="12">
        <v>3293316.57</v>
      </c>
      <c r="H280" s="12">
        <v>3293316.57</v>
      </c>
      <c r="I280" s="12">
        <f>H280</f>
        <v>3293316.57</v>
      </c>
      <c r="J280" s="12">
        <v>3293316.57</v>
      </c>
      <c r="K280" s="67">
        <f>J280-I280</f>
        <v>0</v>
      </c>
      <c r="L280" s="67"/>
    </row>
    <row r="281" spans="1:12" s="3" customFormat="1" ht="12" customHeight="1">
      <c r="A281" s="13">
        <v>221</v>
      </c>
      <c r="B281" s="35" t="s">
        <v>397</v>
      </c>
      <c r="C281" s="12">
        <v>562.4</v>
      </c>
      <c r="D281" s="15"/>
      <c r="E281" s="12"/>
      <c r="F281" s="12"/>
      <c r="G281" s="12">
        <v>4267469.93</v>
      </c>
      <c r="H281" s="12">
        <v>4267469.93</v>
      </c>
      <c r="I281" s="12">
        <f>H281</f>
        <v>4267469.93</v>
      </c>
      <c r="J281" s="12">
        <v>4267469.93</v>
      </c>
      <c r="K281" s="67">
        <f>J281-I281</f>
        <v>0</v>
      </c>
      <c r="L281" s="67"/>
    </row>
    <row r="282" spans="1:12" s="3" customFormat="1" ht="40.5" customHeight="1">
      <c r="A282" s="233" t="s">
        <v>398</v>
      </c>
      <c r="B282" s="233"/>
      <c r="C282" s="12">
        <v>1471.6</v>
      </c>
      <c r="D282" s="26"/>
      <c r="E282" s="30"/>
      <c r="F282" s="30"/>
      <c r="G282" s="12">
        <f>SUM(G280:G281)</f>
        <v>7560786.5</v>
      </c>
      <c r="H282" s="12">
        <f>SUM(H280:H281)</f>
        <v>7560786.5</v>
      </c>
      <c r="I282" s="12">
        <f>SUM(I280:I281)</f>
        <v>7560786.5</v>
      </c>
      <c r="J282" s="12">
        <f>SUM(J280:J281)</f>
        <v>7560786.5</v>
      </c>
      <c r="K282" s="12">
        <f>SUM(K280:K281)</f>
        <v>0</v>
      </c>
      <c r="L282" s="12"/>
    </row>
    <row r="283" spans="1:12" s="3" customFormat="1" ht="12" customHeight="1">
      <c r="A283" s="186" t="s">
        <v>399</v>
      </c>
      <c r="B283" s="187"/>
      <c r="C283" s="187"/>
      <c r="D283" s="187"/>
      <c r="E283" s="187"/>
      <c r="F283" s="187"/>
      <c r="G283" s="187"/>
      <c r="H283" s="187"/>
      <c r="I283" s="187"/>
      <c r="J283" s="187"/>
      <c r="K283" s="187"/>
      <c r="L283" s="187"/>
    </row>
    <row r="284" spans="1:12" s="3" customFormat="1" ht="12" customHeight="1">
      <c r="A284" s="13">
        <v>222</v>
      </c>
      <c r="B284" s="35" t="s">
        <v>400</v>
      </c>
      <c r="C284" s="12">
        <v>909.2</v>
      </c>
      <c r="D284" s="15"/>
      <c r="E284" s="12"/>
      <c r="F284" s="12"/>
      <c r="G284" s="12">
        <v>3895638.35</v>
      </c>
      <c r="H284" s="12">
        <v>3895638.35</v>
      </c>
      <c r="I284" s="12">
        <f>H284</f>
        <v>3895638.35</v>
      </c>
      <c r="J284" s="12">
        <v>3895638.35</v>
      </c>
      <c r="K284" s="67">
        <f>J284-I284</f>
        <v>0</v>
      </c>
      <c r="L284" s="67"/>
    </row>
    <row r="285" spans="1:12" s="3" customFormat="1" ht="12" customHeight="1">
      <c r="A285" s="13">
        <v>223</v>
      </c>
      <c r="B285" s="35" t="s">
        <v>401</v>
      </c>
      <c r="C285" s="12"/>
      <c r="D285" s="15"/>
      <c r="E285" s="12"/>
      <c r="F285" s="12"/>
      <c r="G285" s="12">
        <v>2892315.66</v>
      </c>
      <c r="H285" s="12">
        <v>2892315.66</v>
      </c>
      <c r="I285" s="12">
        <v>2766391.22</v>
      </c>
      <c r="J285" s="12">
        <v>2766391.22</v>
      </c>
      <c r="K285" s="67">
        <f>J285-I285</f>
        <v>0</v>
      </c>
      <c r="L285" s="67"/>
    </row>
    <row r="286" spans="1:12" s="3" customFormat="1" ht="12" customHeight="1">
      <c r="A286" s="13">
        <v>224</v>
      </c>
      <c r="B286" s="35" t="s">
        <v>402</v>
      </c>
      <c r="C286" s="12"/>
      <c r="D286" s="15"/>
      <c r="E286" s="12"/>
      <c r="F286" s="12"/>
      <c r="G286" s="12">
        <v>2376146.29</v>
      </c>
      <c r="H286" s="12">
        <v>2376146.29</v>
      </c>
      <c r="I286" s="12">
        <f>H286</f>
        <v>2376146.29</v>
      </c>
      <c r="J286" s="12">
        <v>2376146.29</v>
      </c>
      <c r="K286" s="67">
        <f>J286-I286</f>
        <v>0</v>
      </c>
      <c r="L286" s="67"/>
    </row>
    <row r="287" spans="1:12" s="3" customFormat="1" ht="27" customHeight="1">
      <c r="A287" s="233" t="s">
        <v>403</v>
      </c>
      <c r="B287" s="233"/>
      <c r="C287" s="12">
        <v>909.2</v>
      </c>
      <c r="D287" s="26"/>
      <c r="E287" s="30"/>
      <c r="F287" s="30"/>
      <c r="G287" s="12">
        <f>SUM(G284:G286)</f>
        <v>9164100.3000000007</v>
      </c>
      <c r="H287" s="12">
        <f>SUM(H284:H286)</f>
        <v>9164100.3000000007</v>
      </c>
      <c r="I287" s="12">
        <f>SUM(I284:I286)</f>
        <v>9038175.8599999994</v>
      </c>
      <c r="J287" s="12">
        <f>SUM(J284:J286)</f>
        <v>9038175.8599999994</v>
      </c>
      <c r="K287" s="12">
        <f>SUM(K284:K286)</f>
        <v>0</v>
      </c>
      <c r="L287" s="12"/>
    </row>
    <row r="288" spans="1:12" s="3" customFormat="1" ht="12" customHeight="1">
      <c r="A288" s="186" t="s">
        <v>404</v>
      </c>
      <c r="B288" s="187"/>
      <c r="C288" s="187"/>
      <c r="D288" s="187"/>
      <c r="E288" s="187"/>
      <c r="F288" s="187"/>
      <c r="G288" s="187"/>
      <c r="H288" s="187"/>
      <c r="I288" s="187"/>
      <c r="J288" s="187"/>
      <c r="K288" s="187"/>
      <c r="L288" s="187"/>
    </row>
    <row r="289" spans="1:12" s="3" customFormat="1" ht="29.25" customHeight="1">
      <c r="A289" s="13">
        <v>225</v>
      </c>
      <c r="B289" s="11" t="s">
        <v>405</v>
      </c>
      <c r="C289" s="12">
        <v>909.2</v>
      </c>
      <c r="D289" s="15"/>
      <c r="E289" s="12"/>
      <c r="F289" s="12"/>
      <c r="G289" s="12">
        <v>1460448.2</v>
      </c>
      <c r="H289" s="12">
        <v>1460448.2</v>
      </c>
      <c r="I289" s="12">
        <f>H289</f>
        <v>1460448.2</v>
      </c>
      <c r="J289" s="12">
        <v>0</v>
      </c>
      <c r="K289" s="67">
        <f>J289-I289</f>
        <v>-1460448.2</v>
      </c>
      <c r="L289" s="67" t="s">
        <v>222</v>
      </c>
    </row>
    <row r="290" spans="1:12" s="3" customFormat="1" ht="12" customHeight="1">
      <c r="A290" s="13">
        <v>226</v>
      </c>
      <c r="B290" s="11" t="s">
        <v>406</v>
      </c>
      <c r="C290" s="12">
        <v>562.4</v>
      </c>
      <c r="D290" s="15"/>
      <c r="E290" s="12"/>
      <c r="F290" s="12"/>
      <c r="G290" s="12">
        <v>4197266.28</v>
      </c>
      <c r="H290" s="12">
        <v>4197266.28</v>
      </c>
      <c r="I290" s="12">
        <v>4142882.89</v>
      </c>
      <c r="J290" s="12">
        <v>4142882.89</v>
      </c>
      <c r="K290" s="67">
        <f>J290-I290</f>
        <v>0</v>
      </c>
      <c r="L290" s="67"/>
    </row>
    <row r="291" spans="1:12" s="3" customFormat="1" ht="32.25" customHeight="1">
      <c r="A291" s="233" t="s">
        <v>407</v>
      </c>
      <c r="B291" s="233"/>
      <c r="C291" s="12">
        <v>1471.6</v>
      </c>
      <c r="D291" s="26"/>
      <c r="E291" s="30"/>
      <c r="F291" s="30"/>
      <c r="G291" s="12">
        <f>SUM(G289:G290)</f>
        <v>5657714.4800000004</v>
      </c>
      <c r="H291" s="12">
        <f>SUM(H289:H290)</f>
        <v>5657714.4800000004</v>
      </c>
      <c r="I291" s="12">
        <f>SUM(I289:I290)</f>
        <v>5603331.0899999999</v>
      </c>
      <c r="J291" s="12">
        <f>SUM(J289:J290)</f>
        <v>4142882.89</v>
      </c>
      <c r="K291" s="12">
        <f>SUM(K289:K290)</f>
        <v>-1460448.2</v>
      </c>
      <c r="L291" s="12"/>
    </row>
    <row r="292" spans="1:12" s="3" customFormat="1" ht="12" customHeight="1">
      <c r="A292" s="242" t="s">
        <v>408</v>
      </c>
      <c r="B292" s="243"/>
      <c r="C292" s="243"/>
      <c r="D292" s="243"/>
      <c r="E292" s="243"/>
      <c r="F292" s="243"/>
      <c r="G292" s="243"/>
      <c r="H292" s="243"/>
      <c r="I292" s="243"/>
      <c r="J292" s="243"/>
      <c r="K292" s="243"/>
      <c r="L292" s="243"/>
    </row>
    <row r="293" spans="1:12" s="3" customFormat="1" ht="12" customHeight="1">
      <c r="A293" s="46">
        <v>227</v>
      </c>
      <c r="B293" s="47" t="s">
        <v>409</v>
      </c>
      <c r="C293" s="12">
        <v>4679.67</v>
      </c>
      <c r="D293" s="15"/>
      <c r="E293" s="12"/>
      <c r="F293" s="12"/>
      <c r="G293" s="12">
        <v>652368.36</v>
      </c>
      <c r="H293" s="12">
        <v>652368.36</v>
      </c>
      <c r="I293" s="12">
        <v>739499.75</v>
      </c>
      <c r="J293" s="12">
        <v>739499.75</v>
      </c>
      <c r="K293" s="67">
        <f t="shared" ref="K293:K300" si="9">J293-I293</f>
        <v>0</v>
      </c>
      <c r="L293" s="67"/>
    </row>
    <row r="294" spans="1:12" s="3" customFormat="1" ht="12" customHeight="1">
      <c r="A294" s="46">
        <v>228</v>
      </c>
      <c r="B294" s="47" t="s">
        <v>410</v>
      </c>
      <c r="C294" s="12">
        <v>3784</v>
      </c>
      <c r="D294" s="15"/>
      <c r="E294" s="12"/>
      <c r="F294" s="12"/>
      <c r="G294" s="12">
        <v>577854.43000000005</v>
      </c>
      <c r="H294" s="12">
        <v>577854.43000000005</v>
      </c>
      <c r="I294" s="12">
        <v>629816.72</v>
      </c>
      <c r="J294" s="12">
        <v>629816.72</v>
      </c>
      <c r="K294" s="67">
        <f t="shared" si="9"/>
        <v>0</v>
      </c>
      <c r="L294" s="67"/>
    </row>
    <row r="295" spans="1:12" s="3" customFormat="1" ht="57" customHeight="1">
      <c r="A295" s="46">
        <v>229</v>
      </c>
      <c r="B295" s="47" t="s">
        <v>411</v>
      </c>
      <c r="C295" s="12"/>
      <c r="D295" s="15"/>
      <c r="E295" s="12"/>
      <c r="F295" s="12"/>
      <c r="G295" s="12">
        <v>762607.71</v>
      </c>
      <c r="H295" s="12">
        <v>762607.71</v>
      </c>
      <c r="I295" s="12">
        <f t="shared" ref="I295:I300" si="10">H295</f>
        <v>762607.71</v>
      </c>
      <c r="J295" s="12">
        <v>724468.41</v>
      </c>
      <c r="K295" s="67">
        <f t="shared" si="9"/>
        <v>-38139.299999999901</v>
      </c>
      <c r="L295" s="67" t="s">
        <v>412</v>
      </c>
    </row>
    <row r="296" spans="1:12" s="3" customFormat="1" ht="12" customHeight="1">
      <c r="A296" s="46">
        <v>230</v>
      </c>
      <c r="B296" s="47" t="s">
        <v>413</v>
      </c>
      <c r="C296" s="12"/>
      <c r="D296" s="15"/>
      <c r="E296" s="12"/>
      <c r="F296" s="12"/>
      <c r="G296" s="12">
        <v>823577.97</v>
      </c>
      <c r="H296" s="12">
        <v>823577.97</v>
      </c>
      <c r="I296" s="12">
        <f t="shared" si="10"/>
        <v>823577.97</v>
      </c>
      <c r="J296" s="12">
        <v>929119.67</v>
      </c>
      <c r="K296" s="67">
        <f t="shared" si="9"/>
        <v>105541.7</v>
      </c>
      <c r="L296" s="67" t="s">
        <v>126</v>
      </c>
    </row>
    <row r="297" spans="1:12" s="3" customFormat="1" ht="12" customHeight="1">
      <c r="A297" s="46">
        <v>231</v>
      </c>
      <c r="B297" s="47" t="s">
        <v>414</v>
      </c>
      <c r="C297" s="12"/>
      <c r="D297" s="15"/>
      <c r="E297" s="12"/>
      <c r="F297" s="12"/>
      <c r="G297" s="12">
        <v>821948.84</v>
      </c>
      <c r="H297" s="12">
        <v>821948.84</v>
      </c>
      <c r="I297" s="12">
        <f t="shared" si="10"/>
        <v>821948.84</v>
      </c>
      <c r="J297" s="12">
        <v>927483.45</v>
      </c>
      <c r="K297" s="67">
        <f t="shared" si="9"/>
        <v>105534.61</v>
      </c>
      <c r="L297" s="67" t="s">
        <v>126</v>
      </c>
    </row>
    <row r="298" spans="1:12" s="3" customFormat="1" ht="12" customHeight="1">
      <c r="A298" s="46">
        <v>232</v>
      </c>
      <c r="B298" s="47" t="s">
        <v>415</v>
      </c>
      <c r="C298" s="12"/>
      <c r="D298" s="15"/>
      <c r="E298" s="12"/>
      <c r="F298" s="12"/>
      <c r="G298" s="12">
        <v>805540.65</v>
      </c>
      <c r="H298" s="12">
        <v>805540.65</v>
      </c>
      <c r="I298" s="12">
        <f t="shared" si="10"/>
        <v>805540.65</v>
      </c>
      <c r="J298" s="12">
        <v>877079.58</v>
      </c>
      <c r="K298" s="67">
        <f t="shared" si="9"/>
        <v>71538.929999999906</v>
      </c>
      <c r="L298" s="67" t="s">
        <v>126</v>
      </c>
    </row>
    <row r="299" spans="1:12" s="3" customFormat="1" ht="12" customHeight="1">
      <c r="A299" s="46">
        <v>233</v>
      </c>
      <c r="B299" s="47" t="s">
        <v>416</v>
      </c>
      <c r="C299" s="12"/>
      <c r="D299" s="15"/>
      <c r="E299" s="12"/>
      <c r="F299" s="12"/>
      <c r="G299" s="12">
        <v>800042.62</v>
      </c>
      <c r="H299" s="12">
        <v>800042.62</v>
      </c>
      <c r="I299" s="12">
        <f t="shared" si="10"/>
        <v>800042.62</v>
      </c>
      <c r="J299" s="12">
        <v>871684.77</v>
      </c>
      <c r="K299" s="67">
        <f t="shared" si="9"/>
        <v>71642.149999999994</v>
      </c>
      <c r="L299" s="67" t="s">
        <v>126</v>
      </c>
    </row>
    <row r="300" spans="1:12" s="3" customFormat="1" ht="12" customHeight="1">
      <c r="A300" s="46">
        <v>234</v>
      </c>
      <c r="B300" s="47" t="s">
        <v>417</v>
      </c>
      <c r="C300" s="12"/>
      <c r="D300" s="15"/>
      <c r="E300" s="12"/>
      <c r="F300" s="12"/>
      <c r="G300" s="12">
        <v>761014.98</v>
      </c>
      <c r="H300" s="12">
        <v>761014.98</v>
      </c>
      <c r="I300" s="12">
        <f t="shared" si="10"/>
        <v>761014.98</v>
      </c>
      <c r="J300" s="12">
        <v>865882.58</v>
      </c>
      <c r="K300" s="67">
        <f t="shared" si="9"/>
        <v>104867.6</v>
      </c>
      <c r="L300" s="67" t="s">
        <v>126</v>
      </c>
    </row>
    <row r="301" spans="1:12" s="3" customFormat="1" ht="43.5" customHeight="1">
      <c r="A301" s="241" t="s">
        <v>418</v>
      </c>
      <c r="B301" s="241"/>
      <c r="C301" s="45">
        <v>8463.67</v>
      </c>
      <c r="D301" s="45"/>
      <c r="E301" s="12"/>
      <c r="F301" s="12"/>
      <c r="G301" s="45">
        <f>SUM(G293:G300)</f>
        <v>6004955.5599999996</v>
      </c>
      <c r="H301" s="45">
        <f>SUM(H293:H300)</f>
        <v>6004955.5599999996</v>
      </c>
      <c r="I301" s="45">
        <f>SUM(I293:I300)</f>
        <v>6144049.2400000002</v>
      </c>
      <c r="J301" s="45">
        <f>SUM(J293:J300)</f>
        <v>6565034.9299999997</v>
      </c>
      <c r="K301" s="45">
        <f>SUM(K293:K300)</f>
        <v>420985.69</v>
      </c>
      <c r="L301" s="45"/>
    </row>
    <row r="302" spans="1:12" s="3" customFormat="1" ht="12" customHeight="1">
      <c r="A302" s="189" t="s">
        <v>419</v>
      </c>
      <c r="B302" s="190"/>
      <c r="C302" s="190"/>
      <c r="D302" s="190"/>
      <c r="E302" s="190"/>
      <c r="F302" s="190"/>
      <c r="G302" s="190"/>
      <c r="H302" s="190"/>
      <c r="I302" s="190"/>
      <c r="J302" s="190"/>
      <c r="K302" s="190"/>
      <c r="L302" s="190"/>
    </row>
    <row r="303" spans="1:12" s="3" customFormat="1" ht="12" customHeight="1">
      <c r="A303" s="46">
        <v>235</v>
      </c>
      <c r="B303" s="78" t="s">
        <v>420</v>
      </c>
      <c r="C303" s="36">
        <v>862.8</v>
      </c>
      <c r="D303" s="15"/>
      <c r="E303" s="36"/>
      <c r="F303" s="36"/>
      <c r="G303" s="12">
        <v>4481753.6399999997</v>
      </c>
      <c r="H303" s="12">
        <v>4481753.6399999997</v>
      </c>
      <c r="I303" s="12">
        <f>H303</f>
        <v>4481753.6399999997</v>
      </c>
      <c r="J303" s="12">
        <v>4481753.6399999997</v>
      </c>
      <c r="K303" s="67">
        <f>J303-I303</f>
        <v>0</v>
      </c>
      <c r="L303" s="67"/>
    </row>
    <row r="304" spans="1:12" s="3" customFormat="1" ht="43.5" customHeight="1">
      <c r="A304" s="234" t="s">
        <v>421</v>
      </c>
      <c r="B304" s="234"/>
      <c r="C304" s="36">
        <v>862.8</v>
      </c>
      <c r="D304" s="42"/>
      <c r="E304" s="36"/>
      <c r="F304" s="36"/>
      <c r="G304" s="36">
        <f>SUM(G303)</f>
        <v>4481753.6399999997</v>
      </c>
      <c r="H304" s="36">
        <f>SUM(H303)</f>
        <v>4481753.6399999997</v>
      </c>
      <c r="I304" s="36">
        <f>SUM(I303)</f>
        <v>4481753.6399999997</v>
      </c>
      <c r="J304" s="36">
        <f>SUM(J303)</f>
        <v>4481753.6399999997</v>
      </c>
      <c r="K304" s="36">
        <f>SUM(K303)</f>
        <v>0</v>
      </c>
      <c r="L304" s="36"/>
    </row>
    <row r="305" spans="1:12" s="3" customFormat="1" ht="12" customHeight="1">
      <c r="A305" s="186" t="s">
        <v>422</v>
      </c>
      <c r="B305" s="187"/>
      <c r="C305" s="187"/>
      <c r="D305" s="187"/>
      <c r="E305" s="187"/>
      <c r="F305" s="187"/>
      <c r="G305" s="187"/>
      <c r="H305" s="187"/>
      <c r="I305" s="187"/>
      <c r="J305" s="187"/>
      <c r="K305" s="187"/>
      <c r="L305" s="187"/>
    </row>
    <row r="306" spans="1:12" s="3" customFormat="1" ht="26.25" customHeight="1">
      <c r="A306" s="49">
        <v>236</v>
      </c>
      <c r="B306" s="50" t="s">
        <v>423</v>
      </c>
      <c r="C306" s="12">
        <v>909.2</v>
      </c>
      <c r="D306" s="15"/>
      <c r="E306" s="12"/>
      <c r="F306" s="12"/>
      <c r="G306" s="12">
        <v>2576536.59</v>
      </c>
      <c r="H306" s="12">
        <v>2576536.59</v>
      </c>
      <c r="I306" s="12">
        <f>H306</f>
        <v>2576536.59</v>
      </c>
      <c r="J306" s="12">
        <v>2861738.99</v>
      </c>
      <c r="K306" s="67">
        <f>J306-I306</f>
        <v>285202.40000000002</v>
      </c>
      <c r="L306" s="67" t="s">
        <v>182</v>
      </c>
    </row>
    <row r="307" spans="1:12" s="3" customFormat="1" ht="26.25" customHeight="1">
      <c r="A307" s="49">
        <v>237</v>
      </c>
      <c r="B307" s="50" t="s">
        <v>424</v>
      </c>
      <c r="C307" s="12">
        <v>562.4</v>
      </c>
      <c r="D307" s="15"/>
      <c r="E307" s="12"/>
      <c r="F307" s="12"/>
      <c r="G307" s="12">
        <v>2548768.13</v>
      </c>
      <c r="H307" s="12">
        <v>2548768.13</v>
      </c>
      <c r="I307" s="12">
        <f>H307</f>
        <v>2548768.13</v>
      </c>
      <c r="J307" s="12">
        <v>2828715.73</v>
      </c>
      <c r="K307" s="67">
        <f>J307-I307</f>
        <v>279947.59999999998</v>
      </c>
      <c r="L307" s="67" t="s">
        <v>182</v>
      </c>
    </row>
    <row r="308" spans="1:12" s="3" customFormat="1" ht="30.75" customHeight="1">
      <c r="A308" s="233" t="s">
        <v>425</v>
      </c>
      <c r="B308" s="233"/>
      <c r="C308" s="12">
        <v>1471.6</v>
      </c>
      <c r="D308" s="26"/>
      <c r="E308" s="30"/>
      <c r="F308" s="30"/>
      <c r="G308" s="12">
        <f>SUM(G306:G307)</f>
        <v>5125304.72</v>
      </c>
      <c r="H308" s="12">
        <f>SUM(H306:H307)</f>
        <v>5125304.72</v>
      </c>
      <c r="I308" s="12">
        <f>SUM(I306:I307)</f>
        <v>5125304.72</v>
      </c>
      <c r="J308" s="12">
        <f>SUM(J306:J307)</f>
        <v>5690454.7199999997</v>
      </c>
      <c r="K308" s="12">
        <f>SUM(K306:K307)</f>
        <v>565150</v>
      </c>
      <c r="L308" s="12"/>
    </row>
    <row r="309" spans="1:12" s="3" customFormat="1" ht="12" customHeight="1">
      <c r="A309" s="186" t="s">
        <v>426</v>
      </c>
      <c r="B309" s="187"/>
      <c r="C309" s="187"/>
      <c r="D309" s="187"/>
      <c r="E309" s="187"/>
      <c r="F309" s="187"/>
      <c r="G309" s="187"/>
      <c r="H309" s="187"/>
      <c r="I309" s="187"/>
      <c r="J309" s="187"/>
      <c r="K309" s="187"/>
      <c r="L309" s="187"/>
    </row>
    <row r="310" spans="1:12" s="3" customFormat="1" ht="12" customHeight="1">
      <c r="A310" s="38">
        <v>238</v>
      </c>
      <c r="B310" s="53" t="s">
        <v>427</v>
      </c>
      <c r="C310" s="12">
        <v>562.4</v>
      </c>
      <c r="D310" s="15"/>
      <c r="E310" s="12"/>
      <c r="F310" s="12"/>
      <c r="G310" s="12">
        <v>2319835.6</v>
      </c>
      <c r="H310" s="12">
        <v>2319835.6</v>
      </c>
      <c r="I310" s="12">
        <f>H310</f>
        <v>2319835.6</v>
      </c>
      <c r="J310" s="12">
        <v>2052302.78</v>
      </c>
      <c r="K310" s="67">
        <f>J310-I310</f>
        <v>-267532.82</v>
      </c>
      <c r="L310" s="67" t="s">
        <v>126</v>
      </c>
    </row>
    <row r="311" spans="1:12" s="3" customFormat="1" ht="43.5" customHeight="1">
      <c r="A311" s="233" t="s">
        <v>428</v>
      </c>
      <c r="B311" s="233"/>
      <c r="C311" s="12">
        <v>0</v>
      </c>
      <c r="D311" s="26"/>
      <c r="E311" s="30"/>
      <c r="F311" s="30"/>
      <c r="G311" s="12">
        <f>SUM(G310)</f>
        <v>2319835.6</v>
      </c>
      <c r="H311" s="12">
        <f>SUM(H310)</f>
        <v>2319835.6</v>
      </c>
      <c r="I311" s="12">
        <f>SUM(I310)</f>
        <v>2319835.6</v>
      </c>
      <c r="J311" s="12">
        <f>SUM(J310)</f>
        <v>2052302.78</v>
      </c>
      <c r="K311" s="12">
        <f>SUM(K310)</f>
        <v>-267532.82</v>
      </c>
      <c r="L311" s="12"/>
    </row>
    <row r="312" spans="1:12" s="3" customFormat="1" ht="12" customHeight="1">
      <c r="A312" s="186" t="s">
        <v>429</v>
      </c>
      <c r="B312" s="187"/>
      <c r="C312" s="187"/>
      <c r="D312" s="187"/>
      <c r="E312" s="187"/>
      <c r="F312" s="187"/>
      <c r="G312" s="187"/>
      <c r="H312" s="187"/>
      <c r="I312" s="187"/>
      <c r="J312" s="187"/>
      <c r="K312" s="187"/>
      <c r="L312" s="187"/>
    </row>
    <row r="313" spans="1:12" s="3" customFormat="1" ht="12" customHeight="1">
      <c r="A313" s="38">
        <v>239</v>
      </c>
      <c r="B313" s="53" t="s">
        <v>430</v>
      </c>
      <c r="C313" s="12">
        <v>909.2</v>
      </c>
      <c r="D313" s="15"/>
      <c r="E313" s="12"/>
      <c r="F313" s="12"/>
      <c r="G313" s="12">
        <v>4570680.63</v>
      </c>
      <c r="H313" s="12">
        <v>4570680.63</v>
      </c>
      <c r="I313" s="12">
        <f>H313</f>
        <v>4570680.63</v>
      </c>
      <c r="J313" s="12">
        <v>4478879.01</v>
      </c>
      <c r="K313" s="67">
        <f>J313-I313</f>
        <v>-91801.620000000097</v>
      </c>
      <c r="L313" s="67" t="s">
        <v>126</v>
      </c>
    </row>
    <row r="314" spans="1:12" s="3" customFormat="1" ht="23.25" customHeight="1">
      <c r="A314" s="38">
        <v>240</v>
      </c>
      <c r="B314" s="53" t="s">
        <v>431</v>
      </c>
      <c r="C314" s="12"/>
      <c r="D314" s="15"/>
      <c r="E314" s="12"/>
      <c r="F314" s="12"/>
      <c r="G314" s="12">
        <v>2538021.85</v>
      </c>
      <c r="H314" s="12">
        <v>2538021.85</v>
      </c>
      <c r="I314" s="12">
        <f>H314</f>
        <v>2538021.85</v>
      </c>
      <c r="J314" s="12">
        <v>2725024.85</v>
      </c>
      <c r="K314" s="67">
        <f>J314-I314</f>
        <v>187003</v>
      </c>
      <c r="L314" s="67" t="s">
        <v>182</v>
      </c>
    </row>
    <row r="315" spans="1:12" s="3" customFormat="1" ht="25.5" customHeight="1">
      <c r="A315" s="38">
        <v>241</v>
      </c>
      <c r="B315" s="53" t="s">
        <v>432</v>
      </c>
      <c r="C315" s="12">
        <v>562.4</v>
      </c>
      <c r="D315" s="15"/>
      <c r="E315" s="12"/>
      <c r="F315" s="12"/>
      <c r="G315" s="12">
        <v>2508785.2799999998</v>
      </c>
      <c r="H315" s="12">
        <v>2508785.2799999998</v>
      </c>
      <c r="I315" s="12">
        <f>H315</f>
        <v>2508785.2799999998</v>
      </c>
      <c r="J315" s="12">
        <v>2715995.28</v>
      </c>
      <c r="K315" s="67">
        <f>J315-I315</f>
        <v>207210</v>
      </c>
      <c r="L315" s="67" t="s">
        <v>182</v>
      </c>
    </row>
    <row r="316" spans="1:12" s="3" customFormat="1" ht="27" customHeight="1">
      <c r="A316" s="233" t="s">
        <v>433</v>
      </c>
      <c r="B316" s="233"/>
      <c r="C316" s="12">
        <v>1471.6</v>
      </c>
      <c r="D316" s="26"/>
      <c r="E316" s="30"/>
      <c r="F316" s="30"/>
      <c r="G316" s="12">
        <f>SUM(G313:G315)</f>
        <v>9617487.7599999998</v>
      </c>
      <c r="H316" s="12">
        <f>SUM(H313:H315)</f>
        <v>9617487.7599999998</v>
      </c>
      <c r="I316" s="12">
        <f>SUM(I313:I315)</f>
        <v>9617487.7599999998</v>
      </c>
      <c r="J316" s="12">
        <f>SUM(J313:J315)</f>
        <v>9919899.1400000006</v>
      </c>
      <c r="K316" s="12">
        <f>SUM(K313:K315)</f>
        <v>302411.38</v>
      </c>
      <c r="L316" s="12"/>
    </row>
    <row r="317" spans="1:12" s="3" customFormat="1" ht="12" customHeight="1">
      <c r="A317" s="200" t="s">
        <v>434</v>
      </c>
      <c r="B317" s="200"/>
      <c r="C317" s="200"/>
      <c r="D317" s="200"/>
      <c r="E317" s="200"/>
      <c r="F317" s="200"/>
      <c r="G317" s="200"/>
      <c r="H317" s="200"/>
      <c r="I317" s="200"/>
      <c r="J317" s="200"/>
      <c r="K317" s="200"/>
      <c r="L317" s="200"/>
    </row>
    <row r="318" spans="1:12" s="3" customFormat="1" ht="12" customHeight="1">
      <c r="A318" s="38">
        <v>242</v>
      </c>
      <c r="B318" s="53" t="s">
        <v>435</v>
      </c>
      <c r="C318" s="36"/>
      <c r="D318" s="42"/>
      <c r="E318" s="36"/>
      <c r="F318" s="36"/>
      <c r="G318" s="12">
        <v>2389757.84</v>
      </c>
      <c r="H318" s="12">
        <v>2389757.84</v>
      </c>
      <c r="I318" s="12">
        <f>H318</f>
        <v>2389757.84</v>
      </c>
      <c r="J318" s="12">
        <v>1939201.81</v>
      </c>
      <c r="K318" s="67">
        <f>J318-I318</f>
        <v>-450556.03</v>
      </c>
      <c r="L318" s="67" t="s">
        <v>126</v>
      </c>
    </row>
    <row r="319" spans="1:12" s="3" customFormat="1" ht="43.5" customHeight="1">
      <c r="A319" s="234" t="s">
        <v>436</v>
      </c>
      <c r="B319" s="234"/>
      <c r="C319" s="36"/>
      <c r="D319" s="42"/>
      <c r="E319" s="36"/>
      <c r="F319" s="36"/>
      <c r="G319" s="36">
        <f>SUM(G318)</f>
        <v>2389757.84</v>
      </c>
      <c r="H319" s="36">
        <f>SUM(H318)</f>
        <v>2389757.84</v>
      </c>
      <c r="I319" s="36">
        <f>SUM(I318)</f>
        <v>2389757.84</v>
      </c>
      <c r="J319" s="36">
        <f>SUM(J318)</f>
        <v>1939201.81</v>
      </c>
      <c r="K319" s="36">
        <f>SUM(K318)</f>
        <v>-450556.03</v>
      </c>
      <c r="L319" s="36"/>
    </row>
    <row r="320" spans="1:12" s="3" customFormat="1" ht="12" customHeight="1">
      <c r="A320" s="200" t="s">
        <v>437</v>
      </c>
      <c r="B320" s="200"/>
      <c r="C320" s="200"/>
      <c r="D320" s="200"/>
      <c r="E320" s="200"/>
      <c r="F320" s="200"/>
      <c r="G320" s="200"/>
      <c r="H320" s="200"/>
      <c r="I320" s="200"/>
      <c r="J320" s="200"/>
      <c r="K320" s="200"/>
      <c r="L320" s="200"/>
    </row>
    <row r="321" spans="1:12" s="3" customFormat="1" ht="29.25" customHeight="1">
      <c r="A321" s="38">
        <v>243</v>
      </c>
      <c r="B321" s="54" t="s">
        <v>438</v>
      </c>
      <c r="C321" s="39"/>
      <c r="D321" s="40"/>
      <c r="E321" s="30"/>
      <c r="F321" s="30"/>
      <c r="G321" s="12">
        <v>2711137.78</v>
      </c>
      <c r="H321" s="12">
        <v>2711137.78</v>
      </c>
      <c r="I321" s="12">
        <f>H321</f>
        <v>2711137.78</v>
      </c>
      <c r="J321" s="12">
        <v>0</v>
      </c>
      <c r="K321" s="67">
        <f>J321-I321</f>
        <v>-2711137.78</v>
      </c>
      <c r="L321" s="67" t="s">
        <v>222</v>
      </c>
    </row>
    <row r="322" spans="1:12" s="3" customFormat="1" ht="12" customHeight="1">
      <c r="A322" s="79">
        <v>244</v>
      </c>
      <c r="B322" s="35" t="s">
        <v>439</v>
      </c>
      <c r="C322" s="39"/>
      <c r="D322" s="40"/>
      <c r="E322" s="30"/>
      <c r="F322" s="30"/>
      <c r="G322" s="12">
        <v>2738078.43</v>
      </c>
      <c r="H322" s="12">
        <v>2738078.43</v>
      </c>
      <c r="I322" s="12">
        <f>H322</f>
        <v>2738078.43</v>
      </c>
      <c r="J322" s="12">
        <v>2738078.43</v>
      </c>
      <c r="K322" s="67">
        <f>J322-I322</f>
        <v>0</v>
      </c>
      <c r="L322" s="67"/>
    </row>
    <row r="323" spans="1:12" s="3" customFormat="1" ht="43.5" customHeight="1">
      <c r="A323" s="239" t="s">
        <v>440</v>
      </c>
      <c r="B323" s="240"/>
      <c r="C323" s="36"/>
      <c r="D323" s="42"/>
      <c r="E323" s="36"/>
      <c r="F323" s="36"/>
      <c r="G323" s="36">
        <f>SUM(G321:G322)</f>
        <v>5449216.21</v>
      </c>
      <c r="H323" s="36">
        <f>SUM(H321:H322)</f>
        <v>5449216.21</v>
      </c>
      <c r="I323" s="36">
        <f>SUM(I321:I322)</f>
        <v>5449216.21</v>
      </c>
      <c r="J323" s="36">
        <f>SUM(J321:J322)</f>
        <v>2738078.43</v>
      </c>
      <c r="K323" s="36">
        <f>SUM(K321:K322)</f>
        <v>-2711137.78</v>
      </c>
      <c r="L323" s="36"/>
    </row>
    <row r="324" spans="1:12" s="3" customFormat="1" ht="12" customHeight="1">
      <c r="A324" s="200" t="s">
        <v>441</v>
      </c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</row>
    <row r="325" spans="1:12" s="3" customFormat="1" ht="29.25" customHeight="1">
      <c r="A325" s="38">
        <v>245</v>
      </c>
      <c r="B325" s="53" t="s">
        <v>442</v>
      </c>
      <c r="C325" s="36"/>
      <c r="D325" s="42"/>
      <c r="E325" s="36"/>
      <c r="F325" s="36"/>
      <c r="G325" s="12">
        <v>401807.01</v>
      </c>
      <c r="H325" s="12">
        <v>401807.01</v>
      </c>
      <c r="I325" s="12">
        <f>H325</f>
        <v>401807.01</v>
      </c>
      <c r="J325" s="12">
        <v>0</v>
      </c>
      <c r="K325" s="67">
        <f>J325-I325</f>
        <v>-401807.01</v>
      </c>
      <c r="L325" s="67" t="s">
        <v>443</v>
      </c>
    </row>
    <row r="326" spans="1:12" s="3" customFormat="1" ht="30.75" customHeight="1">
      <c r="A326" s="234" t="s">
        <v>444</v>
      </c>
      <c r="B326" s="234"/>
      <c r="C326" s="36"/>
      <c r="D326" s="42"/>
      <c r="E326" s="36"/>
      <c r="F326" s="36"/>
      <c r="G326" s="36">
        <f>SUM(G325)</f>
        <v>401807.01</v>
      </c>
      <c r="H326" s="36">
        <f>SUM(H325)</f>
        <v>401807.01</v>
      </c>
      <c r="I326" s="36">
        <f>SUM(I325)</f>
        <v>401807.01</v>
      </c>
      <c r="J326" s="36">
        <f>SUM(J325)</f>
        <v>0</v>
      </c>
      <c r="K326" s="36">
        <f>SUM(K325)</f>
        <v>-401807.01</v>
      </c>
      <c r="L326" s="36"/>
    </row>
    <row r="327" spans="1:12" s="3" customFormat="1" ht="12" customHeight="1">
      <c r="A327" s="189" t="s">
        <v>445</v>
      </c>
      <c r="B327" s="190"/>
      <c r="C327" s="190"/>
      <c r="D327" s="190"/>
      <c r="E327" s="190"/>
      <c r="F327" s="190"/>
      <c r="G327" s="190"/>
      <c r="H327" s="190"/>
      <c r="I327" s="190"/>
      <c r="J327" s="190"/>
      <c r="K327" s="190"/>
      <c r="L327" s="190"/>
    </row>
    <row r="328" spans="1:12" s="3" customFormat="1" ht="12" customHeight="1">
      <c r="A328" s="13">
        <v>246</v>
      </c>
      <c r="B328" s="11" t="s">
        <v>446</v>
      </c>
      <c r="C328" s="12"/>
      <c r="D328" s="15"/>
      <c r="E328" s="12"/>
      <c r="F328" s="12"/>
      <c r="G328" s="12">
        <v>3138711.03</v>
      </c>
      <c r="H328" s="12">
        <v>3138711.03</v>
      </c>
      <c r="I328" s="12">
        <f>H328</f>
        <v>3138711.03</v>
      </c>
      <c r="J328" s="12">
        <v>3226764.44</v>
      </c>
      <c r="K328" s="67">
        <f>J328-I328</f>
        <v>88053.410000000105</v>
      </c>
      <c r="L328" s="67" t="s">
        <v>126</v>
      </c>
    </row>
    <row r="329" spans="1:12" s="3" customFormat="1" ht="27.75" customHeight="1">
      <c r="A329" s="13">
        <v>247</v>
      </c>
      <c r="B329" s="11" t="s">
        <v>447</v>
      </c>
      <c r="C329" s="12">
        <v>894.2</v>
      </c>
      <c r="D329" s="15"/>
      <c r="E329" s="12"/>
      <c r="F329" s="12"/>
      <c r="G329" s="12">
        <v>3854030.7</v>
      </c>
      <c r="H329" s="12">
        <v>3854030.7</v>
      </c>
      <c r="I329" s="12">
        <f>H329</f>
        <v>3854030.7</v>
      </c>
      <c r="J329" s="12">
        <v>0</v>
      </c>
      <c r="K329" s="67">
        <f>J329-I329</f>
        <v>-3854030.7</v>
      </c>
      <c r="L329" s="67" t="s">
        <v>222</v>
      </c>
    </row>
    <row r="330" spans="1:12" s="3" customFormat="1" ht="43.5" customHeight="1">
      <c r="A330" s="233" t="s">
        <v>448</v>
      </c>
      <c r="B330" s="233"/>
      <c r="C330" s="12">
        <v>894.2</v>
      </c>
      <c r="D330" s="26"/>
      <c r="E330" s="30"/>
      <c r="F330" s="30"/>
      <c r="G330" s="12">
        <f>SUM(G328:G329)</f>
        <v>6992741.7300000004</v>
      </c>
      <c r="H330" s="12">
        <f>SUM(H328:H329)</f>
        <v>6992741.7300000004</v>
      </c>
      <c r="I330" s="12">
        <f>SUM(I328:I329)</f>
        <v>6992741.7300000004</v>
      </c>
      <c r="J330" s="12">
        <f>SUM(J328:J329)</f>
        <v>3226764.44</v>
      </c>
      <c r="K330" s="12">
        <f>SUM(K328:K329)</f>
        <v>-3765977.29</v>
      </c>
      <c r="L330" s="12"/>
    </row>
    <row r="331" spans="1:12" s="3" customFormat="1" ht="12" customHeight="1">
      <c r="A331" s="186" t="s">
        <v>449</v>
      </c>
      <c r="B331" s="187"/>
      <c r="C331" s="187"/>
      <c r="D331" s="187"/>
      <c r="E331" s="187"/>
      <c r="F331" s="187"/>
      <c r="G331" s="187"/>
      <c r="H331" s="187"/>
      <c r="I331" s="187"/>
      <c r="J331" s="187"/>
      <c r="K331" s="187"/>
      <c r="L331" s="187"/>
    </row>
    <row r="332" spans="1:12" s="3" customFormat="1" ht="12" customHeight="1">
      <c r="A332" s="13">
        <v>248</v>
      </c>
      <c r="B332" s="11" t="s">
        <v>450</v>
      </c>
      <c r="C332" s="12">
        <v>909.2</v>
      </c>
      <c r="D332" s="15"/>
      <c r="E332" s="12"/>
      <c r="F332" s="12"/>
      <c r="G332" s="12">
        <v>3913033.05</v>
      </c>
      <c r="H332" s="12">
        <v>3913033.05</v>
      </c>
      <c r="I332" s="12">
        <v>3691833.03</v>
      </c>
      <c r="J332" s="12">
        <v>3691833.03</v>
      </c>
      <c r="K332" s="67">
        <f>J332-I332</f>
        <v>0</v>
      </c>
      <c r="L332" s="67"/>
    </row>
    <row r="333" spans="1:12" s="3" customFormat="1" ht="12" customHeight="1">
      <c r="A333" s="13">
        <v>249</v>
      </c>
      <c r="B333" s="11" t="s">
        <v>451</v>
      </c>
      <c r="C333" s="12">
        <v>562.4</v>
      </c>
      <c r="D333" s="15"/>
      <c r="E333" s="12"/>
      <c r="F333" s="12"/>
      <c r="G333" s="12">
        <v>2081776.58</v>
      </c>
      <c r="H333" s="12">
        <v>2081776.58</v>
      </c>
      <c r="I333" s="12">
        <v>2081776.58</v>
      </c>
      <c r="J333" s="12">
        <v>2180088.4</v>
      </c>
      <c r="K333" s="67">
        <f>J333-I333</f>
        <v>98311.819999999803</v>
      </c>
      <c r="L333" s="67" t="s">
        <v>126</v>
      </c>
    </row>
    <row r="334" spans="1:12" s="3" customFormat="1" ht="25.5" customHeight="1">
      <c r="A334" s="233" t="s">
        <v>452</v>
      </c>
      <c r="B334" s="233"/>
      <c r="C334" s="12">
        <v>1471.6</v>
      </c>
      <c r="D334" s="26"/>
      <c r="E334" s="30"/>
      <c r="F334" s="30"/>
      <c r="G334" s="12">
        <f>SUM(G332:G333)</f>
        <v>5994809.6299999999</v>
      </c>
      <c r="H334" s="12">
        <f>SUM(H332:H333)</f>
        <v>5994809.6299999999</v>
      </c>
      <c r="I334" s="12">
        <f>SUM(I332:I333)</f>
        <v>5773609.6100000003</v>
      </c>
      <c r="J334" s="12">
        <f>SUM(J332:J333)</f>
        <v>5871921.4299999997</v>
      </c>
      <c r="K334" s="12">
        <f>SUM(K332:K333)</f>
        <v>98311.819999999803</v>
      </c>
      <c r="L334" s="12"/>
    </row>
    <row r="335" spans="1:12" s="3" customFormat="1" ht="12" customHeight="1">
      <c r="A335" s="186" t="s">
        <v>453</v>
      </c>
      <c r="B335" s="187"/>
      <c r="C335" s="187"/>
      <c r="D335" s="187"/>
      <c r="E335" s="187"/>
      <c r="F335" s="187"/>
      <c r="G335" s="187"/>
      <c r="H335" s="187"/>
      <c r="I335" s="187"/>
      <c r="J335" s="187"/>
      <c r="K335" s="187"/>
      <c r="L335" s="187"/>
    </row>
    <row r="336" spans="1:12" s="3" customFormat="1" ht="12" customHeight="1">
      <c r="A336" s="13">
        <v>250</v>
      </c>
      <c r="B336" s="35" t="s">
        <v>454</v>
      </c>
      <c r="C336" s="12">
        <v>909.2</v>
      </c>
      <c r="D336" s="15"/>
      <c r="E336" s="12"/>
      <c r="F336" s="12"/>
      <c r="G336" s="12">
        <v>3701681.09</v>
      </c>
      <c r="H336" s="12">
        <v>3701681.09</v>
      </c>
      <c r="I336" s="12">
        <f>H336</f>
        <v>3701681.09</v>
      </c>
      <c r="J336" s="12">
        <v>3701681.09</v>
      </c>
      <c r="K336" s="67">
        <f>J336-I336</f>
        <v>0</v>
      </c>
      <c r="L336" s="67"/>
    </row>
    <row r="337" spans="1:12" s="3" customFormat="1" ht="12" customHeight="1">
      <c r="A337" s="13">
        <v>251</v>
      </c>
      <c r="B337" s="35" t="s">
        <v>455</v>
      </c>
      <c r="C337" s="12">
        <v>562.4</v>
      </c>
      <c r="D337" s="15"/>
      <c r="E337" s="12"/>
      <c r="F337" s="12"/>
      <c r="G337" s="12">
        <v>4221808.32</v>
      </c>
      <c r="H337" s="12">
        <v>4221808.32</v>
      </c>
      <c r="I337" s="12">
        <f>H337</f>
        <v>4221808.32</v>
      </c>
      <c r="J337" s="12">
        <v>4221808.32</v>
      </c>
      <c r="K337" s="67">
        <f>J337-I337</f>
        <v>0</v>
      </c>
      <c r="L337" s="67"/>
    </row>
    <row r="338" spans="1:12" s="3" customFormat="1" ht="27.75" customHeight="1">
      <c r="A338" s="233" t="s">
        <v>456</v>
      </c>
      <c r="B338" s="233"/>
      <c r="C338" s="12">
        <v>1471.6</v>
      </c>
      <c r="D338" s="26"/>
      <c r="E338" s="30"/>
      <c r="F338" s="30"/>
      <c r="G338" s="12">
        <f>SUM(G336:G337)</f>
        <v>7923489.4100000001</v>
      </c>
      <c r="H338" s="12">
        <f>SUM(H336:H337)</f>
        <v>7923489.4100000001</v>
      </c>
      <c r="I338" s="12">
        <f>SUM(I336:I337)</f>
        <v>7923489.4100000001</v>
      </c>
      <c r="J338" s="12">
        <f>SUM(J336:J337)</f>
        <v>7923489.4100000001</v>
      </c>
      <c r="K338" s="12">
        <f>SUM(K336:K337)</f>
        <v>0</v>
      </c>
      <c r="L338" s="12"/>
    </row>
    <row r="339" spans="1:12" s="3" customFormat="1" ht="12" customHeight="1">
      <c r="A339" s="200" t="s">
        <v>457</v>
      </c>
      <c r="B339" s="200"/>
      <c r="C339" s="200"/>
      <c r="D339" s="200"/>
      <c r="E339" s="200"/>
      <c r="F339" s="200"/>
      <c r="G339" s="200"/>
      <c r="H339" s="200"/>
      <c r="I339" s="200"/>
      <c r="J339" s="200"/>
      <c r="K339" s="200"/>
      <c r="L339" s="200"/>
    </row>
    <row r="340" spans="1:12" s="3" customFormat="1" ht="29.25" customHeight="1">
      <c r="A340" s="13">
        <v>252</v>
      </c>
      <c r="B340" s="11" t="s">
        <v>458</v>
      </c>
      <c r="C340" s="75"/>
      <c r="D340" s="75"/>
      <c r="E340" s="75"/>
      <c r="F340" s="75"/>
      <c r="G340" s="12">
        <v>1941645.92</v>
      </c>
      <c r="H340" s="12">
        <v>1941645.92</v>
      </c>
      <c r="I340" s="12">
        <f>H340</f>
        <v>1941645.92</v>
      </c>
      <c r="J340" s="12">
        <v>0</v>
      </c>
      <c r="K340" s="67">
        <f>J340-I340</f>
        <v>-1941645.92</v>
      </c>
      <c r="L340" s="67" t="s">
        <v>222</v>
      </c>
    </row>
    <row r="341" spans="1:12" s="3" customFormat="1" ht="12" customHeight="1">
      <c r="A341" s="13">
        <v>253</v>
      </c>
      <c r="B341" s="11" t="s">
        <v>459</v>
      </c>
      <c r="C341" s="36"/>
      <c r="D341" s="42"/>
      <c r="E341" s="36"/>
      <c r="F341" s="36"/>
      <c r="G341" s="12">
        <v>2203335.92</v>
      </c>
      <c r="H341" s="12">
        <v>2203335.92</v>
      </c>
      <c r="I341" s="12">
        <f>H341</f>
        <v>2203335.92</v>
      </c>
      <c r="J341" s="12">
        <v>2203335.92</v>
      </c>
      <c r="K341" s="67">
        <f>J341-I341</f>
        <v>0</v>
      </c>
      <c r="L341" s="67"/>
    </row>
    <row r="342" spans="1:12" s="3" customFormat="1" ht="12" customHeight="1">
      <c r="A342" s="13">
        <v>254</v>
      </c>
      <c r="B342" s="11" t="s">
        <v>460</v>
      </c>
      <c r="C342" s="36"/>
      <c r="D342" s="42"/>
      <c r="E342" s="36"/>
      <c r="F342" s="36"/>
      <c r="G342" s="12">
        <v>1537529.67</v>
      </c>
      <c r="H342" s="12">
        <v>1537529.67</v>
      </c>
      <c r="I342" s="12">
        <f>H342</f>
        <v>1537529.67</v>
      </c>
      <c r="J342" s="12">
        <v>1537529.67</v>
      </c>
      <c r="K342" s="67">
        <f>J342-I342</f>
        <v>0</v>
      </c>
      <c r="L342" s="67"/>
    </row>
    <row r="343" spans="1:12" s="3" customFormat="1" ht="43.5" customHeight="1">
      <c r="A343" s="234" t="s">
        <v>461</v>
      </c>
      <c r="B343" s="234"/>
      <c r="C343" s="36"/>
      <c r="D343" s="42"/>
      <c r="E343" s="36"/>
      <c r="F343" s="36"/>
      <c r="G343" s="36">
        <f>SUM(G340:G342)</f>
        <v>5682511.5099999998</v>
      </c>
      <c r="H343" s="36">
        <f>SUM(H340:H342)</f>
        <v>5682511.5099999998</v>
      </c>
      <c r="I343" s="36">
        <f>SUM(I340:I342)</f>
        <v>5682511.5099999998</v>
      </c>
      <c r="J343" s="36">
        <f>SUM(J340:J342)</f>
        <v>3740865.59</v>
      </c>
      <c r="K343" s="36">
        <f>SUM(K340:K342)</f>
        <v>-1941645.92</v>
      </c>
      <c r="L343" s="36"/>
    </row>
    <row r="344" spans="1:12" s="3" customFormat="1" ht="12" customHeight="1">
      <c r="A344" s="200" t="s">
        <v>462</v>
      </c>
      <c r="B344" s="200"/>
      <c r="C344" s="200"/>
      <c r="D344" s="200"/>
      <c r="E344" s="200"/>
      <c r="F344" s="200"/>
      <c r="G344" s="200"/>
      <c r="H344" s="200"/>
      <c r="I344" s="200"/>
      <c r="J344" s="200"/>
      <c r="K344" s="200"/>
      <c r="L344" s="200"/>
    </row>
    <row r="345" spans="1:12" s="3" customFormat="1" ht="12" customHeight="1">
      <c r="A345" s="13">
        <v>255</v>
      </c>
      <c r="B345" s="11" t="s">
        <v>463</v>
      </c>
      <c r="C345" s="36"/>
      <c r="D345" s="42"/>
      <c r="E345" s="36"/>
      <c r="F345" s="36"/>
      <c r="G345" s="12">
        <v>3956278.9</v>
      </c>
      <c r="H345" s="12">
        <v>3956278.9</v>
      </c>
      <c r="I345" s="12">
        <f>H345</f>
        <v>3956278.9</v>
      </c>
      <c r="J345" s="12">
        <v>3956278.9</v>
      </c>
      <c r="K345" s="67">
        <f>J345-I345</f>
        <v>0</v>
      </c>
      <c r="L345" s="67"/>
    </row>
    <row r="346" spans="1:12" s="3" customFormat="1" ht="30.75" customHeight="1">
      <c r="A346" s="234" t="s">
        <v>464</v>
      </c>
      <c r="B346" s="234"/>
      <c r="C346" s="36"/>
      <c r="D346" s="42"/>
      <c r="E346" s="36"/>
      <c r="F346" s="36"/>
      <c r="G346" s="36">
        <f>SUM(G345)</f>
        <v>3956278.9</v>
      </c>
      <c r="H346" s="36">
        <f>SUM(H345)</f>
        <v>3956278.9</v>
      </c>
      <c r="I346" s="36">
        <f>SUM(I345)</f>
        <v>3956278.9</v>
      </c>
      <c r="J346" s="36">
        <f>SUM(J345)</f>
        <v>3956278.9</v>
      </c>
      <c r="K346" s="36">
        <f>SUM(K345)</f>
        <v>0</v>
      </c>
      <c r="L346" s="36"/>
    </row>
    <row r="347" spans="1:12" s="3" customFormat="1" ht="12" customHeight="1">
      <c r="A347" s="186" t="s">
        <v>465</v>
      </c>
      <c r="B347" s="187"/>
      <c r="C347" s="187"/>
      <c r="D347" s="187"/>
      <c r="E347" s="187"/>
      <c r="F347" s="187"/>
      <c r="G347" s="187"/>
      <c r="H347" s="187"/>
      <c r="I347" s="187"/>
      <c r="J347" s="187"/>
      <c r="K347" s="187"/>
      <c r="L347" s="187"/>
    </row>
    <row r="348" spans="1:12" s="3" customFormat="1" ht="12" customHeight="1">
      <c r="A348" s="13">
        <v>256</v>
      </c>
      <c r="B348" s="35" t="s">
        <v>466</v>
      </c>
      <c r="C348" s="12">
        <v>1289.5999999999999</v>
      </c>
      <c r="D348" s="15"/>
      <c r="E348" s="12"/>
      <c r="F348" s="12"/>
      <c r="G348" s="12">
        <v>5179896.5599999996</v>
      </c>
      <c r="H348" s="12">
        <v>5179896.5599999996</v>
      </c>
      <c r="I348" s="12">
        <f t="shared" ref="I348:I355" si="11">H348</f>
        <v>5179896.5599999996</v>
      </c>
      <c r="J348" s="12">
        <v>4593542.51</v>
      </c>
      <c r="K348" s="67">
        <f t="shared" ref="K348:K355" si="12">J348-I348</f>
        <v>-586354.05000000005</v>
      </c>
      <c r="L348" s="67" t="s">
        <v>126</v>
      </c>
    </row>
    <row r="349" spans="1:12" s="3" customFormat="1" ht="34.5" customHeight="1">
      <c r="A349" s="13">
        <v>257</v>
      </c>
      <c r="B349" s="35" t="s">
        <v>467</v>
      </c>
      <c r="C349" s="12"/>
      <c r="D349" s="15"/>
      <c r="E349" s="12"/>
      <c r="F349" s="12"/>
      <c r="G349" s="12">
        <v>4020006.85</v>
      </c>
      <c r="H349" s="12">
        <v>4020006.85</v>
      </c>
      <c r="I349" s="12">
        <f t="shared" si="11"/>
        <v>4020006.85</v>
      </c>
      <c r="J349" s="12">
        <v>0</v>
      </c>
      <c r="K349" s="67">
        <f t="shared" si="12"/>
        <v>-4020006.85</v>
      </c>
      <c r="L349" s="67" t="s">
        <v>222</v>
      </c>
    </row>
    <row r="350" spans="1:12" s="3" customFormat="1" ht="12" customHeight="1">
      <c r="A350" s="13">
        <v>258</v>
      </c>
      <c r="B350" s="35" t="s">
        <v>468</v>
      </c>
      <c r="C350" s="12"/>
      <c r="D350" s="15"/>
      <c r="E350" s="12"/>
      <c r="F350" s="12"/>
      <c r="G350" s="12">
        <v>5667220</v>
      </c>
      <c r="H350" s="12">
        <v>5667220</v>
      </c>
      <c r="I350" s="12">
        <f t="shared" si="11"/>
        <v>5667220</v>
      </c>
      <c r="J350" s="12">
        <v>5667220</v>
      </c>
      <c r="K350" s="67">
        <f t="shared" si="12"/>
        <v>0</v>
      </c>
      <c r="L350" s="67"/>
    </row>
    <row r="351" spans="1:12" s="3" customFormat="1" ht="12" customHeight="1">
      <c r="A351" s="13">
        <v>259</v>
      </c>
      <c r="B351" s="35" t="s">
        <v>469</v>
      </c>
      <c r="C351" s="12"/>
      <c r="D351" s="15"/>
      <c r="E351" s="12"/>
      <c r="F351" s="12"/>
      <c r="G351" s="12">
        <v>2838437.43</v>
      </c>
      <c r="H351" s="12">
        <v>2838437.43</v>
      </c>
      <c r="I351" s="12">
        <f t="shared" si="11"/>
        <v>2838437.43</v>
      </c>
      <c r="J351" s="12">
        <v>2838437.43</v>
      </c>
      <c r="K351" s="67">
        <f t="shared" si="12"/>
        <v>0</v>
      </c>
      <c r="L351" s="67"/>
    </row>
    <row r="352" spans="1:12" s="3" customFormat="1" ht="12" customHeight="1">
      <c r="A352" s="13">
        <v>260</v>
      </c>
      <c r="B352" s="35" t="s">
        <v>470</v>
      </c>
      <c r="C352" s="12"/>
      <c r="D352" s="15"/>
      <c r="E352" s="12"/>
      <c r="F352" s="12"/>
      <c r="G352" s="12">
        <v>3864784.94</v>
      </c>
      <c r="H352" s="12">
        <v>3864784.94</v>
      </c>
      <c r="I352" s="12">
        <f t="shared" si="11"/>
        <v>3864784.94</v>
      </c>
      <c r="J352" s="12">
        <v>3864784.94</v>
      </c>
      <c r="K352" s="67">
        <f t="shared" si="12"/>
        <v>0</v>
      </c>
      <c r="L352" s="67"/>
    </row>
    <row r="353" spans="1:12" s="3" customFormat="1" ht="12" customHeight="1">
      <c r="A353" s="13">
        <v>261</v>
      </c>
      <c r="B353" s="35" t="s">
        <v>471</v>
      </c>
      <c r="C353" s="12"/>
      <c r="D353" s="15"/>
      <c r="E353" s="12"/>
      <c r="F353" s="12"/>
      <c r="G353" s="12">
        <v>3050030.25</v>
      </c>
      <c r="H353" s="12">
        <v>3050030.25</v>
      </c>
      <c r="I353" s="12">
        <f t="shared" si="11"/>
        <v>3050030.25</v>
      </c>
      <c r="J353" s="12">
        <v>3050030.25</v>
      </c>
      <c r="K353" s="67">
        <f t="shared" si="12"/>
        <v>0</v>
      </c>
      <c r="L353" s="67"/>
    </row>
    <row r="354" spans="1:12" s="3" customFormat="1" ht="12" customHeight="1">
      <c r="A354" s="13">
        <v>262</v>
      </c>
      <c r="B354" s="35" t="s">
        <v>472</v>
      </c>
      <c r="C354" s="12"/>
      <c r="D354" s="15"/>
      <c r="E354" s="12"/>
      <c r="F354" s="12"/>
      <c r="G354" s="12">
        <v>2104737.92</v>
      </c>
      <c r="H354" s="12">
        <v>2104737.92</v>
      </c>
      <c r="I354" s="12">
        <f t="shared" si="11"/>
        <v>2104737.92</v>
      </c>
      <c r="J354" s="12">
        <v>2104737.92</v>
      </c>
      <c r="K354" s="67">
        <f t="shared" si="12"/>
        <v>0</v>
      </c>
      <c r="L354" s="67"/>
    </row>
    <row r="355" spans="1:12" s="3" customFormat="1" ht="12" customHeight="1">
      <c r="A355" s="13">
        <v>263</v>
      </c>
      <c r="B355" s="35" t="s">
        <v>473</v>
      </c>
      <c r="C355" s="12"/>
      <c r="D355" s="15"/>
      <c r="E355" s="12"/>
      <c r="F355" s="12"/>
      <c r="G355" s="12">
        <v>5066796.5</v>
      </c>
      <c r="H355" s="12">
        <v>5066796.5</v>
      </c>
      <c r="I355" s="12">
        <f t="shared" si="11"/>
        <v>5066796.5</v>
      </c>
      <c r="J355" s="12">
        <v>4982469.59</v>
      </c>
      <c r="K355" s="67">
        <f t="shared" si="12"/>
        <v>-84326.910000000105</v>
      </c>
      <c r="L355" s="67" t="s">
        <v>126</v>
      </c>
    </row>
    <row r="356" spans="1:12" s="3" customFormat="1" ht="43.5" customHeight="1">
      <c r="A356" s="233" t="s">
        <v>474</v>
      </c>
      <c r="B356" s="233"/>
      <c r="C356" s="12">
        <v>1289.5999999999999</v>
      </c>
      <c r="D356" s="26"/>
      <c r="E356" s="30"/>
      <c r="F356" s="30"/>
      <c r="G356" s="12">
        <f>SUM(G348:G355)</f>
        <v>31791910.449999999</v>
      </c>
      <c r="H356" s="12">
        <f>SUM(H348:H355)</f>
        <v>31791910.449999999</v>
      </c>
      <c r="I356" s="12">
        <f>SUM(I348:I355)</f>
        <v>31791910.449999999</v>
      </c>
      <c r="J356" s="12">
        <f>SUM(J348:J355)</f>
        <v>27101222.640000001</v>
      </c>
      <c r="K356" s="12">
        <f>SUM(K348:K355)</f>
        <v>-4690687.8099999996</v>
      </c>
      <c r="L356" s="12"/>
    </row>
    <row r="357" spans="1:12" s="3" customFormat="1" ht="12" customHeight="1">
      <c r="A357" s="200" t="s">
        <v>475</v>
      </c>
      <c r="B357" s="200"/>
      <c r="C357" s="200"/>
      <c r="D357" s="200"/>
      <c r="E357" s="200"/>
      <c r="F357" s="200"/>
      <c r="G357" s="200"/>
      <c r="H357" s="200"/>
      <c r="I357" s="200"/>
      <c r="J357" s="200"/>
      <c r="K357" s="200"/>
      <c r="L357" s="200"/>
    </row>
    <row r="358" spans="1:12" s="3" customFormat="1" ht="12" customHeight="1">
      <c r="A358" s="13">
        <v>264</v>
      </c>
      <c r="B358" s="11" t="s">
        <v>476</v>
      </c>
      <c r="C358" s="36"/>
      <c r="D358" s="42"/>
      <c r="E358" s="36"/>
      <c r="F358" s="36"/>
      <c r="G358" s="12">
        <v>3075567.28</v>
      </c>
      <c r="H358" s="12">
        <v>2847140.13</v>
      </c>
      <c r="I358" s="12">
        <f>H358</f>
        <v>2847140.13</v>
      </c>
      <c r="J358" s="12">
        <v>2847140.13</v>
      </c>
      <c r="K358" s="67">
        <f>J358-I358</f>
        <v>0</v>
      </c>
      <c r="L358" s="67"/>
    </row>
    <row r="359" spans="1:12" s="3" customFormat="1" ht="26.25" customHeight="1">
      <c r="A359" s="234" t="s">
        <v>477</v>
      </c>
      <c r="B359" s="234"/>
      <c r="C359" s="36"/>
      <c r="D359" s="42"/>
      <c r="E359" s="36"/>
      <c r="F359" s="36"/>
      <c r="G359" s="36">
        <f>SUM(G358)</f>
        <v>3075567.28</v>
      </c>
      <c r="H359" s="36">
        <f>SUM(H358)</f>
        <v>2847140.13</v>
      </c>
      <c r="I359" s="36">
        <f>SUM(I358)</f>
        <v>2847140.13</v>
      </c>
      <c r="J359" s="36">
        <f>SUM(J358)</f>
        <v>2847140.13</v>
      </c>
      <c r="K359" s="36">
        <f>SUM(K358)</f>
        <v>0</v>
      </c>
      <c r="L359" s="36"/>
    </row>
    <row r="360" spans="1:12" ht="12.75" customHeight="1"/>
    <row r="361" spans="1:12" ht="12.75" customHeight="1">
      <c r="B361" s="2" t="s">
        <v>478</v>
      </c>
    </row>
    <row r="362" spans="1:12" ht="12.75" customHeight="1">
      <c r="B362" s="2" t="s">
        <v>479</v>
      </c>
    </row>
    <row r="363" spans="1:12" ht="12.75" customHeight="1"/>
    <row r="364" spans="1:12" ht="12.75" customHeight="1"/>
    <row r="365" spans="1:12" ht="12.75" customHeight="1"/>
    <row r="366" spans="1:12" ht="12.75" customHeight="1"/>
    <row r="367" spans="1:12" ht="12.75" customHeight="1"/>
    <row r="368" spans="1:12" ht="12.75" customHeight="1"/>
    <row r="369" ht="12.75" customHeight="1"/>
    <row r="370" ht="12.75" customHeight="1"/>
    <row r="371" ht="12.75" customHeight="1"/>
    <row r="372" ht="12.75" customHeight="1"/>
    <row r="373" ht="12.75" customHeight="1"/>
  </sheetData>
  <autoFilter ref="A8:L373"/>
  <mergeCells count="89">
    <mergeCell ref="A1:L1"/>
    <mergeCell ref="A9:L9"/>
    <mergeCell ref="A10:B10"/>
    <mergeCell ref="A11:L11"/>
    <mergeCell ref="A167:B167"/>
    <mergeCell ref="A168:L168"/>
    <mergeCell ref="A176:B176"/>
    <mergeCell ref="A177:L177"/>
    <mergeCell ref="A181:B181"/>
    <mergeCell ref="A182:L182"/>
    <mergeCell ref="A188:B188"/>
    <mergeCell ref="A189:L189"/>
    <mergeCell ref="A193:B193"/>
    <mergeCell ref="A194:L194"/>
    <mergeCell ref="A201:B201"/>
    <mergeCell ref="A202:L202"/>
    <mergeCell ref="A207:B207"/>
    <mergeCell ref="A208:L208"/>
    <mergeCell ref="A220:B220"/>
    <mergeCell ref="A221:L221"/>
    <mergeCell ref="A227:B227"/>
    <mergeCell ref="A228:L228"/>
    <mergeCell ref="A230:B230"/>
    <mergeCell ref="A231:L231"/>
    <mergeCell ref="A236:B236"/>
    <mergeCell ref="A237:L237"/>
    <mergeCell ref="A239:B239"/>
    <mergeCell ref="A240:L240"/>
    <mergeCell ref="A246:B246"/>
    <mergeCell ref="A247:L247"/>
    <mergeCell ref="A249:B249"/>
    <mergeCell ref="A250:L250"/>
    <mergeCell ref="A252:B252"/>
    <mergeCell ref="A253:L253"/>
    <mergeCell ref="A256:B256"/>
    <mergeCell ref="A257:L257"/>
    <mergeCell ref="A263:B263"/>
    <mergeCell ref="A264:L264"/>
    <mergeCell ref="A266:B266"/>
    <mergeCell ref="A267:L267"/>
    <mergeCell ref="A275:B275"/>
    <mergeCell ref="A276:L276"/>
    <mergeCell ref="A278:B278"/>
    <mergeCell ref="A279:L279"/>
    <mergeCell ref="A282:B282"/>
    <mergeCell ref="A283:L283"/>
    <mergeCell ref="A287:B287"/>
    <mergeCell ref="A288:L288"/>
    <mergeCell ref="A291:B291"/>
    <mergeCell ref="A292:L292"/>
    <mergeCell ref="A301:B301"/>
    <mergeCell ref="A302:L302"/>
    <mergeCell ref="A304:B304"/>
    <mergeCell ref="A305:L305"/>
    <mergeCell ref="A308:B308"/>
    <mergeCell ref="A309:L309"/>
    <mergeCell ref="A311:B311"/>
    <mergeCell ref="A312:L312"/>
    <mergeCell ref="A316:B316"/>
    <mergeCell ref="A317:L317"/>
    <mergeCell ref="A319:B319"/>
    <mergeCell ref="A320:L320"/>
    <mergeCell ref="A323:B323"/>
    <mergeCell ref="A324:L324"/>
    <mergeCell ref="A326:B326"/>
    <mergeCell ref="A343:B343"/>
    <mergeCell ref="A344:L344"/>
    <mergeCell ref="A346:B346"/>
    <mergeCell ref="A327:L327"/>
    <mergeCell ref="A330:B330"/>
    <mergeCell ref="A331:L331"/>
    <mergeCell ref="A334:B334"/>
    <mergeCell ref="A335:L335"/>
    <mergeCell ref="A347:L347"/>
    <mergeCell ref="A356:B356"/>
    <mergeCell ref="A357:L357"/>
    <mergeCell ref="A359:B359"/>
    <mergeCell ref="A2:A7"/>
    <mergeCell ref="B2:B7"/>
    <mergeCell ref="C2:C4"/>
    <mergeCell ref="C5:C7"/>
    <mergeCell ref="D2:D4"/>
    <mergeCell ref="D5:D7"/>
    <mergeCell ref="I2:I7"/>
    <mergeCell ref="J2:J7"/>
    <mergeCell ref="K2:K7"/>
    <mergeCell ref="L2:L7"/>
    <mergeCell ref="A338:B338"/>
    <mergeCell ref="A339:L339"/>
  </mergeCells>
  <pageMargins left="0.39370078740157499" right="0.31496062992126" top="0.24" bottom="0.31496062992126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394"/>
  <sheetViews>
    <sheetView view="pageBreakPreview" zoomScaleNormal="100" workbookViewId="0">
      <selection activeCell="I10" sqref="I10"/>
    </sheetView>
  </sheetViews>
  <sheetFormatPr defaultColWidth="9.33203125" defaultRowHeight="12.75"/>
  <cols>
    <col min="1" max="1" width="4.1640625" style="4" customWidth="1"/>
    <col min="2" max="2" width="40.33203125" style="4" customWidth="1"/>
    <col min="3" max="3" width="10.5" style="4" hidden="1" customWidth="1"/>
    <col min="4" max="4" width="9.5" style="4" hidden="1" customWidth="1"/>
    <col min="5" max="5" width="11.6640625" style="5" hidden="1" customWidth="1"/>
    <col min="6" max="6" width="9.6640625" style="5" hidden="1" customWidth="1"/>
    <col min="7" max="7" width="19.6640625" style="5" hidden="1" customWidth="1"/>
    <col min="8" max="9" width="21" style="5" customWidth="1"/>
    <col min="10" max="10" width="25.83203125" style="5" customWidth="1"/>
    <col min="11" max="11" width="51.1640625" style="6" customWidth="1"/>
    <col min="12" max="16" width="9.33203125" style="4"/>
    <col min="17" max="17" width="25" style="4" customWidth="1"/>
    <col min="18" max="16384" width="9.33203125" style="4"/>
  </cols>
  <sheetData>
    <row r="1" spans="1:17" s="1" customFormat="1" ht="45" customHeight="1">
      <c r="A1" s="264" t="s">
        <v>480</v>
      </c>
      <c r="B1" s="265"/>
      <c r="C1" s="265"/>
      <c r="D1" s="265"/>
      <c r="E1" s="265"/>
      <c r="F1" s="265"/>
      <c r="G1" s="265"/>
      <c r="H1" s="265"/>
      <c r="I1" s="265"/>
      <c r="J1" s="265"/>
      <c r="K1" s="266"/>
    </row>
    <row r="2" spans="1:17" s="2" customFormat="1" ht="11.25">
      <c r="A2" s="207" t="s">
        <v>2</v>
      </c>
      <c r="B2" s="207" t="s">
        <v>3</v>
      </c>
      <c r="C2" s="235" t="s">
        <v>11</v>
      </c>
      <c r="D2" s="235" t="s">
        <v>116</v>
      </c>
      <c r="E2" s="8"/>
      <c r="F2" s="8"/>
      <c r="G2" s="254" t="s">
        <v>117</v>
      </c>
      <c r="H2" s="254" t="s">
        <v>117</v>
      </c>
      <c r="I2" s="255" t="s">
        <v>481</v>
      </c>
      <c r="J2" s="211" t="s">
        <v>119</v>
      </c>
      <c r="K2" s="211" t="s">
        <v>120</v>
      </c>
    </row>
    <row r="3" spans="1:17" s="2" customFormat="1" ht="11.25">
      <c r="A3" s="207"/>
      <c r="B3" s="207"/>
      <c r="C3" s="235"/>
      <c r="D3" s="235"/>
      <c r="E3" s="8"/>
      <c r="F3" s="8"/>
      <c r="G3" s="254"/>
      <c r="H3" s="254"/>
      <c r="I3" s="256"/>
      <c r="J3" s="211"/>
      <c r="K3" s="211"/>
    </row>
    <row r="4" spans="1:17" s="2" customFormat="1" ht="11.25">
      <c r="A4" s="207"/>
      <c r="B4" s="207"/>
      <c r="C4" s="235"/>
      <c r="D4" s="235"/>
      <c r="E4" s="8"/>
      <c r="F4" s="8"/>
      <c r="G4" s="254"/>
      <c r="H4" s="254"/>
      <c r="I4" s="256"/>
      <c r="J4" s="211"/>
      <c r="K4" s="211"/>
    </row>
    <row r="5" spans="1:17" s="2" customFormat="1" ht="11.25">
      <c r="A5" s="207"/>
      <c r="B5" s="207"/>
      <c r="C5" s="212" t="s">
        <v>98</v>
      </c>
      <c r="D5" s="212" t="s">
        <v>98</v>
      </c>
      <c r="E5" s="8"/>
      <c r="F5" s="8"/>
      <c r="G5" s="254"/>
      <c r="H5" s="254"/>
      <c r="I5" s="256"/>
      <c r="J5" s="211"/>
      <c r="K5" s="211"/>
    </row>
    <row r="6" spans="1:17" s="2" customFormat="1" ht="11.25">
      <c r="A6" s="207"/>
      <c r="B6" s="207"/>
      <c r="C6" s="212"/>
      <c r="D6" s="212"/>
      <c r="E6" s="8"/>
      <c r="F6" s="8"/>
      <c r="G6" s="254"/>
      <c r="H6" s="254"/>
      <c r="I6" s="257"/>
      <c r="J6" s="211"/>
      <c r="K6" s="211"/>
    </row>
    <row r="7" spans="1:17" s="2" customFormat="1">
      <c r="A7" s="207"/>
      <c r="B7" s="207"/>
      <c r="C7" s="212"/>
      <c r="D7" s="212"/>
      <c r="E7" s="8"/>
      <c r="F7" s="8"/>
      <c r="G7" s="211" t="s">
        <v>26</v>
      </c>
      <c r="H7" s="211"/>
      <c r="I7" s="211"/>
      <c r="J7" s="211"/>
      <c r="K7" s="211"/>
    </row>
    <row r="8" spans="1:17" s="2" customFormat="1">
      <c r="A8" s="7" t="s">
        <v>100</v>
      </c>
      <c r="B8" s="7" t="s">
        <v>101</v>
      </c>
      <c r="C8" s="7"/>
      <c r="D8" s="7"/>
      <c r="E8" s="7"/>
      <c r="F8" s="7"/>
      <c r="G8" s="7">
        <v>3</v>
      </c>
      <c r="H8" s="10">
        <v>3</v>
      </c>
      <c r="I8" s="10">
        <v>4</v>
      </c>
      <c r="J8" s="10">
        <v>5</v>
      </c>
      <c r="K8" s="7">
        <v>6</v>
      </c>
      <c r="Q8" s="80"/>
    </row>
    <row r="9" spans="1:17" s="3" customFormat="1">
      <c r="A9" s="186" t="s">
        <v>482</v>
      </c>
      <c r="B9" s="187"/>
      <c r="C9" s="187"/>
      <c r="D9" s="187"/>
      <c r="E9" s="187"/>
      <c r="F9" s="187"/>
      <c r="G9" s="187"/>
      <c r="H9" s="187"/>
      <c r="I9" s="187"/>
      <c r="J9" s="187"/>
      <c r="K9" s="188"/>
    </row>
    <row r="10" spans="1:17" s="3" customFormat="1">
      <c r="A10" s="253" t="s">
        <v>483</v>
      </c>
      <c r="B10" s="253"/>
      <c r="C10" s="12" t="e">
        <v>#REF!</v>
      </c>
      <c r="D10" s="12"/>
      <c r="E10" s="12"/>
      <c r="F10" s="12"/>
      <c r="G10" s="12">
        <f>G171+G194+G206+G210+G215+G226+G232+G249+G254+G264+G267+G270+G274+G279+G282+G286+G289+G299+G311+G303+G316+G319+G323+G329+G333+G336+G340+G344+G351+G355+G347+G359+G369+G373+G389+G363+G235</f>
        <v>830344969.13</v>
      </c>
      <c r="H10" s="12">
        <f>H171+H194+H206+H210+H215+H226+H232+H249+H254+H264+H267+H270+H274+H279+H282+H286+H289+H299+H311+H303+H316+H319+H323+H329+H333+H336+H340+H344+H351+H355+H347+H359+H369+H373+H389+H363+H235</f>
        <v>1154609527.9400001</v>
      </c>
      <c r="I10" s="12">
        <f>I171+I194+I206+I210+I215+I226+I232+I249+I254+I264+I267+I270+I274+I279+I282+I286+I289+I299+I311+I303+I316+I319+I323+I329+I333+I336+I340+I344+I351+I355+I347+I359+I369+I373+I389+I363+I235</f>
        <v>1308948790.29</v>
      </c>
      <c r="J10" s="12">
        <f>J171+J194+J206+J210+J215+J226+J232+J249+J254+J264+J267+J270+J274+J279+J282+J286+J289+J299+J311+J303+J316+J319+J323+J329+J333+J336+J340+J344+J351+J355+J347+J359+J369+J373+J389+J363+J235</f>
        <v>154339262.34999999</v>
      </c>
      <c r="K10" s="9"/>
    </row>
    <row r="11" spans="1:17" s="3" customFormat="1">
      <c r="A11" s="186" t="s">
        <v>123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</row>
    <row r="12" spans="1:17" s="3" customFormat="1" ht="25.5">
      <c r="A12" s="13">
        <v>1</v>
      </c>
      <c r="B12" s="14" t="s">
        <v>484</v>
      </c>
      <c r="C12" s="15">
        <v>2697.2</v>
      </c>
      <c r="D12" s="15"/>
      <c r="E12" s="16"/>
      <c r="F12" s="16"/>
      <c r="G12" s="9">
        <v>3473085.24</v>
      </c>
      <c r="H12" s="9">
        <v>4762688.5999999996</v>
      </c>
      <c r="I12" s="9">
        <v>4762688.5999999996</v>
      </c>
      <c r="J12" s="9">
        <f>I12-H12</f>
        <v>0</v>
      </c>
      <c r="K12" s="7"/>
    </row>
    <row r="13" spans="1:17" s="3" customFormat="1">
      <c r="A13" s="13">
        <v>2</v>
      </c>
      <c r="B13" s="14" t="s">
        <v>485</v>
      </c>
      <c r="C13" s="15">
        <v>2154.1</v>
      </c>
      <c r="D13" s="15"/>
      <c r="E13" s="16"/>
      <c r="F13" s="16"/>
      <c r="G13" s="9">
        <v>3311546.39</v>
      </c>
      <c r="H13" s="9">
        <v>4541168.2</v>
      </c>
      <c r="I13" s="9">
        <v>4541168.2</v>
      </c>
      <c r="J13" s="9">
        <f t="shared" ref="J13:J76" si="0">I13-H13</f>
        <v>0</v>
      </c>
      <c r="K13" s="7"/>
    </row>
    <row r="14" spans="1:17" s="3" customFormat="1">
      <c r="A14" s="13">
        <v>3</v>
      </c>
      <c r="B14" s="14" t="s">
        <v>486</v>
      </c>
      <c r="C14" s="15">
        <v>4019.9</v>
      </c>
      <c r="D14" s="15"/>
      <c r="E14" s="16"/>
      <c r="F14" s="16"/>
      <c r="G14" s="9">
        <v>1373080.21</v>
      </c>
      <c r="H14" s="9">
        <v>1882923.4</v>
      </c>
      <c r="I14" s="9">
        <v>1882923.4</v>
      </c>
      <c r="J14" s="9">
        <f t="shared" si="0"/>
        <v>0</v>
      </c>
      <c r="K14" s="7"/>
    </row>
    <row r="15" spans="1:17" s="3" customFormat="1">
      <c r="A15" s="13">
        <v>4</v>
      </c>
      <c r="B15" s="14" t="s">
        <v>487</v>
      </c>
      <c r="C15" s="15">
        <v>9829.9</v>
      </c>
      <c r="D15" s="15"/>
      <c r="E15" s="16"/>
      <c r="F15" s="16"/>
      <c r="G15" s="9">
        <v>3311546.39</v>
      </c>
      <c r="H15" s="9">
        <v>4541168.2</v>
      </c>
      <c r="I15" s="9">
        <v>4541168.2</v>
      </c>
      <c r="J15" s="9">
        <f t="shared" si="0"/>
        <v>0</v>
      </c>
      <c r="K15" s="7"/>
    </row>
    <row r="16" spans="1:17" s="3" customFormat="1">
      <c r="A16" s="13">
        <v>5</v>
      </c>
      <c r="B16" s="14" t="s">
        <v>488</v>
      </c>
      <c r="C16" s="15">
        <v>11948.5</v>
      </c>
      <c r="D16" s="15"/>
      <c r="E16" s="16"/>
      <c r="F16" s="16"/>
      <c r="G16" s="9">
        <v>1534619.06</v>
      </c>
      <c r="H16" s="9">
        <v>2104443.7999999998</v>
      </c>
      <c r="I16" s="9">
        <v>2104443.7999999998</v>
      </c>
      <c r="J16" s="9">
        <f t="shared" si="0"/>
        <v>0</v>
      </c>
      <c r="K16" s="7"/>
    </row>
    <row r="17" spans="1:11" s="3" customFormat="1">
      <c r="A17" s="13">
        <v>6</v>
      </c>
      <c r="B17" s="14" t="s">
        <v>489</v>
      </c>
      <c r="C17" s="15">
        <v>3415</v>
      </c>
      <c r="D17" s="15"/>
      <c r="E17" s="16"/>
      <c r="F17" s="16"/>
      <c r="G17" s="9">
        <v>3412508.17</v>
      </c>
      <c r="H17" s="9">
        <v>4679618.45</v>
      </c>
      <c r="I17" s="9">
        <v>4679618.45</v>
      </c>
      <c r="J17" s="9">
        <f t="shared" si="0"/>
        <v>0</v>
      </c>
      <c r="K17" s="7"/>
    </row>
    <row r="18" spans="1:11" s="3" customFormat="1">
      <c r="A18" s="13">
        <v>7</v>
      </c>
      <c r="B18" s="17" t="s">
        <v>490</v>
      </c>
      <c r="C18" s="15">
        <v>2028</v>
      </c>
      <c r="D18" s="15"/>
      <c r="E18" s="16"/>
      <c r="F18" s="16"/>
      <c r="G18" s="9">
        <v>1416363.64</v>
      </c>
      <c r="H18" s="9">
        <v>2007730.32</v>
      </c>
      <c r="I18" s="9">
        <v>2007730.32</v>
      </c>
      <c r="J18" s="9">
        <f t="shared" si="0"/>
        <v>0</v>
      </c>
      <c r="K18" s="7"/>
    </row>
    <row r="19" spans="1:11" s="3" customFormat="1">
      <c r="A19" s="13">
        <v>8</v>
      </c>
      <c r="B19" s="17" t="s">
        <v>491</v>
      </c>
      <c r="C19" s="15">
        <v>3393</v>
      </c>
      <c r="D19" s="15"/>
      <c r="E19" s="16"/>
      <c r="F19" s="16"/>
      <c r="G19" s="9">
        <v>1575094.05</v>
      </c>
      <c r="H19" s="9">
        <v>2232734.58</v>
      </c>
      <c r="I19" s="9">
        <v>2232734.58</v>
      </c>
      <c r="J19" s="9">
        <f t="shared" si="0"/>
        <v>0</v>
      </c>
      <c r="K19" s="7"/>
    </row>
    <row r="20" spans="1:11" s="3" customFormat="1">
      <c r="A20" s="13">
        <v>9</v>
      </c>
      <c r="B20" s="14" t="s">
        <v>492</v>
      </c>
      <c r="C20" s="15">
        <v>3576.9</v>
      </c>
      <c r="D20" s="15"/>
      <c r="E20" s="16"/>
      <c r="F20" s="16"/>
      <c r="G20" s="9">
        <v>3882789.99</v>
      </c>
      <c r="H20" s="9">
        <v>5503950.3600000003</v>
      </c>
      <c r="I20" s="9">
        <v>5503950.3600000003</v>
      </c>
      <c r="J20" s="9">
        <f t="shared" si="0"/>
        <v>0</v>
      </c>
      <c r="K20" s="7"/>
    </row>
    <row r="21" spans="1:11" s="3" customFormat="1">
      <c r="A21" s="13">
        <v>10</v>
      </c>
      <c r="B21" s="14" t="s">
        <v>493</v>
      </c>
      <c r="C21" s="15">
        <v>3222.6</v>
      </c>
      <c r="D21" s="15"/>
      <c r="E21" s="16"/>
      <c r="F21" s="16"/>
      <c r="G21" s="9">
        <v>4070010.47</v>
      </c>
      <c r="H21" s="9">
        <v>5769340</v>
      </c>
      <c r="I21" s="9">
        <v>5769340</v>
      </c>
      <c r="J21" s="9">
        <f t="shared" si="0"/>
        <v>0</v>
      </c>
      <c r="K21" s="7"/>
    </row>
    <row r="22" spans="1:11" s="3" customFormat="1" ht="51">
      <c r="A22" s="13">
        <v>11</v>
      </c>
      <c r="B22" s="14" t="s">
        <v>494</v>
      </c>
      <c r="C22" s="15">
        <v>2850.4</v>
      </c>
      <c r="D22" s="15"/>
      <c r="E22" s="16"/>
      <c r="F22" s="16"/>
      <c r="G22" s="9">
        <v>4565859.29</v>
      </c>
      <c r="H22" s="9">
        <v>5564359.7999999998</v>
      </c>
      <c r="I22" s="9">
        <v>11261751.68</v>
      </c>
      <c r="J22" s="9">
        <f t="shared" si="0"/>
        <v>5697391.8799999999</v>
      </c>
      <c r="K22" s="7" t="s">
        <v>495</v>
      </c>
    </row>
    <row r="23" spans="1:11" s="3" customFormat="1" ht="51">
      <c r="A23" s="13">
        <v>12</v>
      </c>
      <c r="B23" s="14" t="s">
        <v>496</v>
      </c>
      <c r="C23" s="15">
        <v>2455.5</v>
      </c>
      <c r="D23" s="15"/>
      <c r="E23" s="16"/>
      <c r="F23" s="16"/>
      <c r="G23" s="9">
        <v>6848788.9299999997</v>
      </c>
      <c r="H23" s="9">
        <v>8346539.7000000002</v>
      </c>
      <c r="I23" s="9">
        <v>15836838.300000001</v>
      </c>
      <c r="J23" s="9">
        <f t="shared" si="0"/>
        <v>7490298.5999999996</v>
      </c>
      <c r="K23" s="7" t="s">
        <v>495</v>
      </c>
    </row>
    <row r="24" spans="1:11" s="3" customFormat="1">
      <c r="A24" s="13">
        <v>13</v>
      </c>
      <c r="B24" s="14" t="s">
        <v>497</v>
      </c>
      <c r="C24" s="15">
        <v>2443.9</v>
      </c>
      <c r="D24" s="15"/>
      <c r="E24" s="16"/>
      <c r="F24" s="16"/>
      <c r="G24" s="9">
        <v>1587304.08</v>
      </c>
      <c r="H24" s="9">
        <v>2250042.6</v>
      </c>
      <c r="I24" s="9">
        <v>2250042.6</v>
      </c>
      <c r="J24" s="9">
        <f t="shared" si="0"/>
        <v>0</v>
      </c>
      <c r="K24" s="7"/>
    </row>
    <row r="25" spans="1:11" s="3" customFormat="1">
      <c r="A25" s="13">
        <v>14</v>
      </c>
      <c r="B25" s="14" t="s">
        <v>498</v>
      </c>
      <c r="C25" s="15">
        <v>3555.3</v>
      </c>
      <c r="D25" s="15"/>
      <c r="E25" s="16"/>
      <c r="F25" s="16"/>
      <c r="G25" s="9">
        <v>1465203.77</v>
      </c>
      <c r="H25" s="9">
        <v>2076962.4</v>
      </c>
      <c r="I25" s="9">
        <v>2076962.4</v>
      </c>
      <c r="J25" s="9">
        <f t="shared" si="0"/>
        <v>0</v>
      </c>
      <c r="K25" s="7"/>
    </row>
    <row r="26" spans="1:11" s="3" customFormat="1">
      <c r="A26" s="13">
        <v>15</v>
      </c>
      <c r="B26" s="14" t="s">
        <v>499</v>
      </c>
      <c r="C26" s="15">
        <v>3588</v>
      </c>
      <c r="D26" s="15"/>
      <c r="E26" s="16"/>
      <c r="F26" s="16"/>
      <c r="G26" s="9">
        <v>1953605.03</v>
      </c>
      <c r="H26" s="9">
        <v>2769283.21</v>
      </c>
      <c r="I26" s="9">
        <v>2769283.21</v>
      </c>
      <c r="J26" s="9">
        <f t="shared" si="0"/>
        <v>0</v>
      </c>
      <c r="K26" s="7"/>
    </row>
    <row r="27" spans="1:11" s="3" customFormat="1">
      <c r="A27" s="13">
        <v>16</v>
      </c>
      <c r="B27" s="14" t="s">
        <v>500</v>
      </c>
      <c r="C27" s="15">
        <v>3569.7</v>
      </c>
      <c r="D27" s="15"/>
      <c r="E27" s="16"/>
      <c r="F27" s="16"/>
      <c r="G27" s="9">
        <v>3919420.08</v>
      </c>
      <c r="H27" s="9">
        <v>5555874.4199999999</v>
      </c>
      <c r="I27" s="9">
        <v>5555874.4199999999</v>
      </c>
      <c r="J27" s="9">
        <f t="shared" si="0"/>
        <v>0</v>
      </c>
      <c r="K27" s="7"/>
    </row>
    <row r="28" spans="1:11" s="3" customFormat="1">
      <c r="A28" s="13">
        <v>17</v>
      </c>
      <c r="B28" s="17" t="s">
        <v>501</v>
      </c>
      <c r="C28" s="15">
        <v>3545.6</v>
      </c>
      <c r="D28" s="15"/>
      <c r="E28" s="16"/>
      <c r="F28" s="16"/>
      <c r="G28" s="9">
        <v>3067622.72</v>
      </c>
      <c r="H28" s="9">
        <v>4206672.4000000004</v>
      </c>
      <c r="I28" s="9">
        <v>4206672.4000000004</v>
      </c>
      <c r="J28" s="9">
        <f t="shared" si="0"/>
        <v>0</v>
      </c>
      <c r="K28" s="7"/>
    </row>
    <row r="29" spans="1:11" s="3" customFormat="1">
      <c r="A29" s="13">
        <v>18</v>
      </c>
      <c r="B29" s="17" t="s">
        <v>502</v>
      </c>
      <c r="C29" s="15">
        <v>5711</v>
      </c>
      <c r="D29" s="15"/>
      <c r="E29" s="16"/>
      <c r="F29" s="16"/>
      <c r="G29" s="9">
        <v>7140017.0899999999</v>
      </c>
      <c r="H29" s="9">
        <v>9791201.6799999997</v>
      </c>
      <c r="I29" s="9">
        <v>9791201.6799999997</v>
      </c>
      <c r="J29" s="9">
        <f t="shared" si="0"/>
        <v>0</v>
      </c>
      <c r="K29" s="7"/>
    </row>
    <row r="30" spans="1:11" s="3" customFormat="1">
      <c r="A30" s="13">
        <v>19</v>
      </c>
      <c r="B30" s="14" t="s">
        <v>503</v>
      </c>
      <c r="C30" s="15">
        <v>1992.5</v>
      </c>
      <c r="D30" s="15"/>
      <c r="E30" s="16"/>
      <c r="F30" s="16"/>
      <c r="G30" s="9">
        <v>1992985.54</v>
      </c>
      <c r="H30" s="9">
        <v>2733007.94</v>
      </c>
      <c r="I30" s="9">
        <v>2733007.94</v>
      </c>
      <c r="J30" s="9">
        <f t="shared" si="0"/>
        <v>0</v>
      </c>
      <c r="K30" s="7"/>
    </row>
    <row r="31" spans="1:11" s="3" customFormat="1" ht="25.5">
      <c r="A31" s="13">
        <v>20</v>
      </c>
      <c r="B31" s="14" t="s">
        <v>504</v>
      </c>
      <c r="C31" s="15">
        <v>3489</v>
      </c>
      <c r="D31" s="15"/>
      <c r="E31" s="16"/>
      <c r="F31" s="16"/>
      <c r="G31" s="9">
        <v>989425.44</v>
      </c>
      <c r="H31" s="9">
        <v>1356812.45</v>
      </c>
      <c r="I31" s="9">
        <v>1498086.56</v>
      </c>
      <c r="J31" s="9">
        <f t="shared" si="0"/>
        <v>141274.10999999999</v>
      </c>
      <c r="K31" s="7" t="s">
        <v>182</v>
      </c>
    </row>
    <row r="32" spans="1:11" s="3" customFormat="1">
      <c r="A32" s="13">
        <v>21</v>
      </c>
      <c r="B32" s="14" t="s">
        <v>505</v>
      </c>
      <c r="C32" s="15">
        <v>6688</v>
      </c>
      <c r="D32" s="15"/>
      <c r="E32" s="16"/>
      <c r="F32" s="16"/>
      <c r="G32" s="9">
        <v>1130771.94</v>
      </c>
      <c r="H32" s="9">
        <v>1550642.79</v>
      </c>
      <c r="I32" s="9">
        <v>1550642.79</v>
      </c>
      <c r="J32" s="9">
        <f t="shared" si="0"/>
        <v>0</v>
      </c>
      <c r="K32" s="7"/>
    </row>
    <row r="33" spans="1:11" s="3" customFormat="1">
      <c r="A33" s="13">
        <v>22</v>
      </c>
      <c r="B33" s="14" t="s">
        <v>506</v>
      </c>
      <c r="C33" s="15">
        <v>2691.4</v>
      </c>
      <c r="D33" s="15"/>
      <c r="E33" s="16"/>
      <c r="F33" s="16"/>
      <c r="G33" s="9">
        <v>3988607.26</v>
      </c>
      <c r="H33" s="9">
        <v>9218444.4199999999</v>
      </c>
      <c r="I33" s="9">
        <v>9218444.4199999999</v>
      </c>
      <c r="J33" s="9">
        <f t="shared" si="0"/>
        <v>0</v>
      </c>
      <c r="K33" s="7"/>
    </row>
    <row r="34" spans="1:11" s="3" customFormat="1">
      <c r="A34" s="13">
        <v>23</v>
      </c>
      <c r="B34" s="14" t="s">
        <v>507</v>
      </c>
      <c r="C34" s="15">
        <v>2434.4</v>
      </c>
      <c r="D34" s="15"/>
      <c r="E34" s="16"/>
      <c r="F34" s="16"/>
      <c r="G34" s="9">
        <v>3049045.76</v>
      </c>
      <c r="H34" s="9">
        <v>4181197.55</v>
      </c>
      <c r="I34" s="9">
        <v>4181197.55</v>
      </c>
      <c r="J34" s="9">
        <f t="shared" si="0"/>
        <v>0</v>
      </c>
      <c r="K34" s="7"/>
    </row>
    <row r="35" spans="1:11" s="3" customFormat="1">
      <c r="A35" s="13">
        <v>24</v>
      </c>
      <c r="B35" s="14" t="s">
        <v>508</v>
      </c>
      <c r="C35" s="15">
        <v>3524.8</v>
      </c>
      <c r="D35" s="15"/>
      <c r="E35" s="16"/>
      <c r="F35" s="16"/>
      <c r="G35" s="9">
        <v>3715393.51</v>
      </c>
      <c r="H35" s="9">
        <v>5094969.21</v>
      </c>
      <c r="I35" s="9">
        <v>5094969.21</v>
      </c>
      <c r="J35" s="9">
        <f t="shared" si="0"/>
        <v>0</v>
      </c>
      <c r="K35" s="7"/>
    </row>
    <row r="36" spans="1:11" s="3" customFormat="1">
      <c r="A36" s="13">
        <v>25</v>
      </c>
      <c r="B36" s="14" t="s">
        <v>509</v>
      </c>
      <c r="C36" s="15">
        <v>3483</v>
      </c>
      <c r="D36" s="15"/>
      <c r="E36" s="16"/>
      <c r="F36" s="16"/>
      <c r="G36" s="9">
        <v>3234815.43</v>
      </c>
      <c r="H36" s="9">
        <v>4435946.01</v>
      </c>
      <c r="I36" s="9">
        <v>4435946.01</v>
      </c>
      <c r="J36" s="9">
        <f t="shared" si="0"/>
        <v>0</v>
      </c>
      <c r="K36" s="7"/>
    </row>
    <row r="37" spans="1:11" s="3" customFormat="1">
      <c r="A37" s="13">
        <v>26</v>
      </c>
      <c r="B37" s="14" t="s">
        <v>510</v>
      </c>
      <c r="C37" s="15">
        <v>1660.4</v>
      </c>
      <c r="D37" s="15"/>
      <c r="E37" s="16"/>
      <c r="F37" s="16"/>
      <c r="G37" s="9">
        <v>3133853.65</v>
      </c>
      <c r="H37" s="9">
        <v>4297495.76</v>
      </c>
      <c r="I37" s="9">
        <v>4297495.76</v>
      </c>
      <c r="J37" s="9">
        <f t="shared" si="0"/>
        <v>0</v>
      </c>
      <c r="K37" s="7"/>
    </row>
    <row r="38" spans="1:11" s="3" customFormat="1">
      <c r="A38" s="13">
        <v>27</v>
      </c>
      <c r="B38" s="14" t="s">
        <v>511</v>
      </c>
      <c r="C38" s="15">
        <v>3517.9</v>
      </c>
      <c r="D38" s="15"/>
      <c r="E38" s="16"/>
      <c r="F38" s="16"/>
      <c r="G38" s="9">
        <v>3133853.65</v>
      </c>
      <c r="H38" s="9">
        <v>4297495.76</v>
      </c>
      <c r="I38" s="9">
        <v>4297495.76</v>
      </c>
      <c r="J38" s="9">
        <f t="shared" si="0"/>
        <v>0</v>
      </c>
      <c r="K38" s="7"/>
    </row>
    <row r="39" spans="1:11" s="3" customFormat="1">
      <c r="A39" s="13">
        <v>28</v>
      </c>
      <c r="B39" s="14" t="s">
        <v>512</v>
      </c>
      <c r="C39" s="15">
        <v>3543</v>
      </c>
      <c r="D39" s="15"/>
      <c r="E39" s="16"/>
      <c r="F39" s="16"/>
      <c r="G39" s="9">
        <v>1720388.73</v>
      </c>
      <c r="H39" s="9">
        <v>2359192.2599999998</v>
      </c>
      <c r="I39" s="9">
        <v>2359192.2599999998</v>
      </c>
      <c r="J39" s="9">
        <f t="shared" si="0"/>
        <v>0</v>
      </c>
      <c r="K39" s="7"/>
    </row>
    <row r="40" spans="1:11" s="3" customFormat="1">
      <c r="A40" s="13">
        <v>29</v>
      </c>
      <c r="B40" s="14" t="s">
        <v>513</v>
      </c>
      <c r="C40" s="15">
        <v>3546.1</v>
      </c>
      <c r="D40" s="15"/>
      <c r="E40" s="16"/>
      <c r="F40" s="16"/>
      <c r="G40" s="9">
        <v>9312183.9600000009</v>
      </c>
      <c r="H40" s="9">
        <v>13200249.92</v>
      </c>
      <c r="I40" s="9">
        <v>13200249.92</v>
      </c>
      <c r="J40" s="9">
        <f t="shared" si="0"/>
        <v>0</v>
      </c>
      <c r="K40" s="7"/>
    </row>
    <row r="41" spans="1:11" s="3" customFormat="1">
      <c r="A41" s="13">
        <v>30</v>
      </c>
      <c r="B41" s="14" t="s">
        <v>514</v>
      </c>
      <c r="C41" s="15"/>
      <c r="D41" s="15"/>
      <c r="E41" s="16"/>
      <c r="F41" s="16"/>
      <c r="G41" s="9">
        <v>6848788.9299999997</v>
      </c>
      <c r="H41" s="9">
        <v>8346539.7000000002</v>
      </c>
      <c r="I41" s="9">
        <v>8346539.7000000002</v>
      </c>
      <c r="J41" s="9">
        <f t="shared" si="0"/>
        <v>0</v>
      </c>
      <c r="K41" s="7"/>
    </row>
    <row r="42" spans="1:11" s="3" customFormat="1" ht="25.5">
      <c r="A42" s="13">
        <v>31</v>
      </c>
      <c r="B42" s="14" t="s">
        <v>515</v>
      </c>
      <c r="C42" s="15"/>
      <c r="D42" s="15"/>
      <c r="E42" s="16"/>
      <c r="F42" s="16"/>
      <c r="G42" s="9">
        <v>2608852.4</v>
      </c>
      <c r="H42" s="9">
        <v>3577554.46</v>
      </c>
      <c r="I42" s="9">
        <v>3577554.46</v>
      </c>
      <c r="J42" s="9">
        <f t="shared" si="0"/>
        <v>0</v>
      </c>
      <c r="K42" s="7"/>
    </row>
    <row r="43" spans="1:11" s="3" customFormat="1">
      <c r="A43" s="13">
        <v>32</v>
      </c>
      <c r="B43" s="14" t="s">
        <v>516</v>
      </c>
      <c r="C43" s="15"/>
      <c r="D43" s="15"/>
      <c r="E43" s="16"/>
      <c r="F43" s="16"/>
      <c r="G43" s="9">
        <v>1728465.68</v>
      </c>
      <c r="H43" s="9">
        <v>2370268.2799999998</v>
      </c>
      <c r="I43" s="9">
        <v>2370268.2799999998</v>
      </c>
      <c r="J43" s="9">
        <f t="shared" si="0"/>
        <v>0</v>
      </c>
      <c r="K43" s="7"/>
    </row>
    <row r="44" spans="1:11" s="3" customFormat="1">
      <c r="A44" s="13">
        <v>33</v>
      </c>
      <c r="B44" s="14" t="s">
        <v>517</v>
      </c>
      <c r="C44" s="15"/>
      <c r="D44" s="15"/>
      <c r="E44" s="16"/>
      <c r="F44" s="16"/>
      <c r="G44" s="9">
        <v>803655.77</v>
      </c>
      <c r="H44" s="9">
        <v>1102063.99</v>
      </c>
      <c r="I44" s="9">
        <v>1102063.99</v>
      </c>
      <c r="J44" s="9">
        <f t="shared" si="0"/>
        <v>0</v>
      </c>
      <c r="K44" s="7"/>
    </row>
    <row r="45" spans="1:11" s="3" customFormat="1">
      <c r="A45" s="13">
        <v>34</v>
      </c>
      <c r="B45" s="14" t="s">
        <v>518</v>
      </c>
      <c r="C45" s="15"/>
      <c r="D45" s="15"/>
      <c r="E45" s="16"/>
      <c r="F45" s="16"/>
      <c r="G45" s="9">
        <v>3372123.45</v>
      </c>
      <c r="H45" s="9">
        <v>4624238.3499999996</v>
      </c>
      <c r="I45" s="9">
        <v>4624238.3499999996</v>
      </c>
      <c r="J45" s="9">
        <f t="shared" si="0"/>
        <v>0</v>
      </c>
      <c r="K45" s="7"/>
    </row>
    <row r="46" spans="1:11" s="3" customFormat="1">
      <c r="A46" s="13">
        <v>35</v>
      </c>
      <c r="B46" s="14" t="s">
        <v>519</v>
      </c>
      <c r="C46" s="15"/>
      <c r="D46" s="15"/>
      <c r="E46" s="16"/>
      <c r="F46" s="16"/>
      <c r="G46" s="9">
        <v>1761019.96</v>
      </c>
      <c r="H46" s="9">
        <v>4053347.56</v>
      </c>
      <c r="I46" s="9">
        <v>4053347.56</v>
      </c>
      <c r="J46" s="9">
        <f t="shared" si="0"/>
        <v>0</v>
      </c>
      <c r="K46" s="7"/>
    </row>
    <row r="47" spans="1:11" s="3" customFormat="1">
      <c r="A47" s="13">
        <v>36</v>
      </c>
      <c r="B47" s="14" t="s">
        <v>520</v>
      </c>
      <c r="C47" s="15"/>
      <c r="D47" s="15"/>
      <c r="E47" s="16"/>
      <c r="F47" s="16"/>
      <c r="G47" s="9">
        <v>3695569.51</v>
      </c>
      <c r="H47" s="9">
        <v>5238560.72</v>
      </c>
      <c r="I47" s="9">
        <v>5238560.72</v>
      </c>
      <c r="J47" s="9">
        <f t="shared" si="0"/>
        <v>0</v>
      </c>
      <c r="K47" s="7"/>
    </row>
    <row r="48" spans="1:11" s="3" customFormat="1">
      <c r="A48" s="13">
        <v>37</v>
      </c>
      <c r="B48" s="14" t="s">
        <v>521</v>
      </c>
      <c r="C48" s="15"/>
      <c r="D48" s="15"/>
      <c r="E48" s="16"/>
      <c r="F48" s="16"/>
      <c r="G48" s="9">
        <v>2140389.7400000002</v>
      </c>
      <c r="H48" s="9">
        <v>2935145.3</v>
      </c>
      <c r="I48" s="9">
        <v>2935145.3</v>
      </c>
      <c r="J48" s="9">
        <f t="shared" si="0"/>
        <v>0</v>
      </c>
      <c r="K48" s="7"/>
    </row>
    <row r="49" spans="1:11" s="3" customFormat="1" ht="25.5">
      <c r="A49" s="13">
        <v>38</v>
      </c>
      <c r="B49" s="14" t="s">
        <v>522</v>
      </c>
      <c r="C49" s="15"/>
      <c r="D49" s="15"/>
      <c r="E49" s="16"/>
      <c r="F49" s="16"/>
      <c r="G49" s="9">
        <v>3452892.88</v>
      </c>
      <c r="H49" s="9">
        <v>4734998.5599999996</v>
      </c>
      <c r="I49" s="9">
        <v>5267784.54</v>
      </c>
      <c r="J49" s="9">
        <f t="shared" si="0"/>
        <v>532785.98</v>
      </c>
      <c r="K49" s="7" t="s">
        <v>182</v>
      </c>
    </row>
    <row r="50" spans="1:11" s="3" customFormat="1" ht="25.5">
      <c r="A50" s="13">
        <v>39</v>
      </c>
      <c r="B50" s="14" t="s">
        <v>523</v>
      </c>
      <c r="C50" s="15"/>
      <c r="D50" s="15"/>
      <c r="E50" s="16"/>
      <c r="F50" s="16"/>
      <c r="G50" s="9">
        <v>2063658.78</v>
      </c>
      <c r="H50" s="9">
        <v>2829923.11</v>
      </c>
      <c r="I50" s="9">
        <v>4078038.14</v>
      </c>
      <c r="J50" s="9">
        <f t="shared" si="0"/>
        <v>1248115.03</v>
      </c>
      <c r="K50" s="7" t="s">
        <v>182</v>
      </c>
    </row>
    <row r="51" spans="1:11" s="3" customFormat="1">
      <c r="A51" s="13">
        <v>40</v>
      </c>
      <c r="B51" s="14" t="s">
        <v>524</v>
      </c>
      <c r="C51" s="15"/>
      <c r="D51" s="15"/>
      <c r="E51" s="16"/>
      <c r="F51" s="16"/>
      <c r="G51" s="9">
        <v>1506349.76</v>
      </c>
      <c r="H51" s="9">
        <v>2065677.73</v>
      </c>
      <c r="I51" s="9">
        <v>2065677.73</v>
      </c>
      <c r="J51" s="9">
        <f t="shared" si="0"/>
        <v>0</v>
      </c>
      <c r="K51" s="7"/>
    </row>
    <row r="52" spans="1:11" s="3" customFormat="1">
      <c r="A52" s="13">
        <v>41</v>
      </c>
      <c r="B52" s="14" t="s">
        <v>525</v>
      </c>
      <c r="C52" s="15"/>
      <c r="D52" s="15"/>
      <c r="E52" s="16"/>
      <c r="F52" s="16"/>
      <c r="G52" s="9">
        <v>1025771.69</v>
      </c>
      <c r="H52" s="9">
        <v>1406654.55</v>
      </c>
      <c r="I52" s="9">
        <v>1406654.55</v>
      </c>
      <c r="J52" s="9">
        <f t="shared" si="0"/>
        <v>0</v>
      </c>
      <c r="K52" s="7"/>
    </row>
    <row r="53" spans="1:11" s="3" customFormat="1">
      <c r="A53" s="13">
        <v>42</v>
      </c>
      <c r="B53" s="14" t="s">
        <v>526</v>
      </c>
      <c r="C53" s="15"/>
      <c r="D53" s="15"/>
      <c r="E53" s="16"/>
      <c r="F53" s="16"/>
      <c r="G53" s="9">
        <v>1037887.1</v>
      </c>
      <c r="H53" s="9">
        <v>1423268.57</v>
      </c>
      <c r="I53" s="9">
        <v>1423268.57</v>
      </c>
      <c r="J53" s="9">
        <f t="shared" si="0"/>
        <v>0</v>
      </c>
      <c r="K53" s="7"/>
    </row>
    <row r="54" spans="1:11" s="3" customFormat="1">
      <c r="A54" s="13">
        <v>43</v>
      </c>
      <c r="B54" s="14" t="s">
        <v>527</v>
      </c>
      <c r="C54" s="15"/>
      <c r="D54" s="15"/>
      <c r="E54" s="16"/>
      <c r="F54" s="16"/>
      <c r="G54" s="9">
        <v>1348849.38</v>
      </c>
      <c r="H54" s="9">
        <v>1849695.34</v>
      </c>
      <c r="I54" s="9">
        <v>1849695.34</v>
      </c>
      <c r="J54" s="9">
        <f t="shared" si="0"/>
        <v>0</v>
      </c>
      <c r="K54" s="7"/>
    </row>
    <row r="55" spans="1:11" s="3" customFormat="1" ht="25.5">
      <c r="A55" s="13">
        <v>44</v>
      </c>
      <c r="B55" s="14" t="s">
        <v>528</v>
      </c>
      <c r="C55" s="15"/>
      <c r="D55" s="15"/>
      <c r="E55" s="16"/>
      <c r="F55" s="16"/>
      <c r="G55" s="9">
        <v>1292310.78</v>
      </c>
      <c r="H55" s="9">
        <v>1772163.21</v>
      </c>
      <c r="I55" s="9">
        <v>3171217.35</v>
      </c>
      <c r="J55" s="9">
        <f t="shared" si="0"/>
        <v>1399054.14</v>
      </c>
      <c r="K55" s="7" t="s">
        <v>182</v>
      </c>
    </row>
    <row r="56" spans="1:11" s="3" customFormat="1" ht="25.5">
      <c r="A56" s="13">
        <v>45</v>
      </c>
      <c r="B56" s="14" t="s">
        <v>529</v>
      </c>
      <c r="C56" s="15"/>
      <c r="D56" s="15"/>
      <c r="E56" s="16"/>
      <c r="F56" s="16"/>
      <c r="G56" s="9">
        <v>1789042.74</v>
      </c>
      <c r="H56" s="9">
        <v>2453338.4300000002</v>
      </c>
      <c r="I56" s="9">
        <v>3210910.23</v>
      </c>
      <c r="J56" s="9">
        <f t="shared" si="0"/>
        <v>757571.8</v>
      </c>
      <c r="K56" s="7" t="s">
        <v>182</v>
      </c>
    </row>
    <row r="57" spans="1:11" s="3" customFormat="1" ht="25.5">
      <c r="A57" s="13">
        <v>46</v>
      </c>
      <c r="B57" s="14" t="s">
        <v>530</v>
      </c>
      <c r="C57" s="15"/>
      <c r="D57" s="15"/>
      <c r="E57" s="16"/>
      <c r="F57" s="16"/>
      <c r="G57" s="9">
        <v>1877889.11</v>
      </c>
      <c r="H57" s="9">
        <v>2575174.65</v>
      </c>
      <c r="I57" s="9">
        <v>3342052.86</v>
      </c>
      <c r="J57" s="9">
        <f t="shared" si="0"/>
        <v>766878.21</v>
      </c>
      <c r="K57" s="7" t="s">
        <v>182</v>
      </c>
    </row>
    <row r="58" spans="1:11" s="3" customFormat="1">
      <c r="A58" s="13">
        <v>47</v>
      </c>
      <c r="B58" s="14" t="s">
        <v>531</v>
      </c>
      <c r="C58" s="15"/>
      <c r="D58" s="15"/>
      <c r="E58" s="16"/>
      <c r="F58" s="16"/>
      <c r="G58" s="9">
        <v>1223656.77</v>
      </c>
      <c r="H58" s="9">
        <v>1678017.03</v>
      </c>
      <c r="I58" s="9">
        <v>1678017.03</v>
      </c>
      <c r="J58" s="9">
        <f t="shared" si="0"/>
        <v>0</v>
      </c>
      <c r="K58" s="7"/>
    </row>
    <row r="59" spans="1:11" s="3" customFormat="1">
      <c r="A59" s="13">
        <v>48</v>
      </c>
      <c r="B59" s="14" t="s">
        <v>532</v>
      </c>
      <c r="C59" s="15"/>
      <c r="D59" s="15"/>
      <c r="E59" s="16"/>
      <c r="F59" s="16"/>
      <c r="G59" s="9">
        <v>2459428.96</v>
      </c>
      <c r="H59" s="9">
        <v>3372648.09</v>
      </c>
      <c r="I59" s="9">
        <v>3372648.09</v>
      </c>
      <c r="J59" s="9">
        <f t="shared" si="0"/>
        <v>0</v>
      </c>
      <c r="K59" s="7"/>
    </row>
    <row r="60" spans="1:11" s="3" customFormat="1">
      <c r="A60" s="13">
        <v>49</v>
      </c>
      <c r="B60" s="14" t="s">
        <v>533</v>
      </c>
      <c r="C60" s="15"/>
      <c r="D60" s="15"/>
      <c r="E60" s="16"/>
      <c r="F60" s="16"/>
      <c r="G60" s="9">
        <v>2459428.96</v>
      </c>
      <c r="H60" s="9">
        <v>3372648.09</v>
      </c>
      <c r="I60" s="9">
        <v>3372648.09</v>
      </c>
      <c r="J60" s="9">
        <f t="shared" si="0"/>
        <v>0</v>
      </c>
      <c r="K60" s="7"/>
    </row>
    <row r="61" spans="1:11" s="3" customFormat="1" ht="25.5">
      <c r="A61" s="13">
        <v>50</v>
      </c>
      <c r="B61" s="14" t="s">
        <v>534</v>
      </c>
      <c r="C61" s="15"/>
      <c r="D61" s="15"/>
      <c r="E61" s="16"/>
      <c r="F61" s="16"/>
      <c r="G61" s="9">
        <v>1732504.14</v>
      </c>
      <c r="H61" s="9">
        <v>2375806.29</v>
      </c>
      <c r="I61" s="9">
        <v>3166701.28</v>
      </c>
      <c r="J61" s="9">
        <f t="shared" si="0"/>
        <v>790894.99</v>
      </c>
      <c r="K61" s="7" t="s">
        <v>182</v>
      </c>
    </row>
    <row r="62" spans="1:11" s="3" customFormat="1">
      <c r="A62" s="13">
        <v>51</v>
      </c>
      <c r="B62" s="14" t="s">
        <v>535</v>
      </c>
      <c r="C62" s="15"/>
      <c r="D62" s="15"/>
      <c r="E62" s="16"/>
      <c r="F62" s="16"/>
      <c r="G62" s="9">
        <v>3150007.54</v>
      </c>
      <c r="H62" s="9">
        <v>4319647.8</v>
      </c>
      <c r="I62" s="9">
        <v>4319647.8</v>
      </c>
      <c r="J62" s="9">
        <f t="shared" si="0"/>
        <v>0</v>
      </c>
      <c r="K62" s="7"/>
    </row>
    <row r="63" spans="1:11" s="3" customFormat="1">
      <c r="A63" s="13">
        <v>52</v>
      </c>
      <c r="B63" s="14" t="s">
        <v>536</v>
      </c>
      <c r="C63" s="15"/>
      <c r="D63" s="15"/>
      <c r="E63" s="16"/>
      <c r="F63" s="16"/>
      <c r="G63" s="9">
        <v>1994305.13</v>
      </c>
      <c r="H63" s="9">
        <v>2826976.6</v>
      </c>
      <c r="I63" s="9">
        <v>2826976.6</v>
      </c>
      <c r="J63" s="9">
        <f t="shared" si="0"/>
        <v>0</v>
      </c>
      <c r="K63" s="7"/>
    </row>
    <row r="64" spans="1:11" s="3" customFormat="1">
      <c r="A64" s="13">
        <v>53</v>
      </c>
      <c r="B64" s="14" t="s">
        <v>537</v>
      </c>
      <c r="C64" s="15"/>
      <c r="D64" s="15"/>
      <c r="E64" s="16"/>
      <c r="F64" s="16"/>
      <c r="G64" s="9">
        <v>2826929.85</v>
      </c>
      <c r="H64" s="9">
        <v>3876607.01</v>
      </c>
      <c r="I64" s="9">
        <v>3876607.01</v>
      </c>
      <c r="J64" s="9">
        <f t="shared" si="0"/>
        <v>0</v>
      </c>
      <c r="K64" s="7"/>
    </row>
    <row r="65" spans="1:11" s="3" customFormat="1">
      <c r="A65" s="13">
        <v>54</v>
      </c>
      <c r="B65" s="14" t="s">
        <v>538</v>
      </c>
      <c r="C65" s="15"/>
      <c r="D65" s="15"/>
      <c r="E65" s="16"/>
      <c r="F65" s="16"/>
      <c r="G65" s="9">
        <v>3028853.4</v>
      </c>
      <c r="H65" s="9">
        <v>4153507.49</v>
      </c>
      <c r="I65" s="9">
        <v>4153507.49</v>
      </c>
      <c r="J65" s="9">
        <f t="shared" si="0"/>
        <v>0</v>
      </c>
      <c r="K65" s="7"/>
    </row>
    <row r="66" spans="1:11" s="3" customFormat="1">
      <c r="A66" s="13">
        <v>55</v>
      </c>
      <c r="B66" s="14" t="s">
        <v>539</v>
      </c>
      <c r="C66" s="15"/>
      <c r="D66" s="15"/>
      <c r="E66" s="16"/>
      <c r="F66" s="16"/>
      <c r="G66" s="9">
        <v>2192889.87</v>
      </c>
      <c r="H66" s="9">
        <v>3007139.43</v>
      </c>
      <c r="I66" s="9">
        <v>3007139.43</v>
      </c>
      <c r="J66" s="9">
        <f t="shared" si="0"/>
        <v>0</v>
      </c>
      <c r="K66" s="7"/>
    </row>
    <row r="67" spans="1:11" s="3" customFormat="1">
      <c r="A67" s="13">
        <v>56</v>
      </c>
      <c r="B67" s="14" t="s">
        <v>540</v>
      </c>
      <c r="C67" s="15"/>
      <c r="D67" s="15"/>
      <c r="E67" s="16"/>
      <c r="F67" s="16"/>
      <c r="G67" s="9">
        <v>1385195.62</v>
      </c>
      <c r="H67" s="9">
        <v>1899537.43</v>
      </c>
      <c r="I67" s="9">
        <v>1899537.43</v>
      </c>
      <c r="J67" s="9">
        <f t="shared" si="0"/>
        <v>0</v>
      </c>
      <c r="K67" s="7"/>
    </row>
    <row r="68" spans="1:11" s="3" customFormat="1">
      <c r="A68" s="13">
        <v>57</v>
      </c>
      <c r="B68" s="14" t="s">
        <v>541</v>
      </c>
      <c r="C68" s="15"/>
      <c r="D68" s="15"/>
      <c r="E68" s="16"/>
      <c r="F68" s="16"/>
      <c r="G68" s="9">
        <v>1037887.1</v>
      </c>
      <c r="H68" s="9">
        <v>1423268.57</v>
      </c>
      <c r="I68" s="9">
        <v>1423268.57</v>
      </c>
      <c r="J68" s="9">
        <f t="shared" si="0"/>
        <v>0</v>
      </c>
      <c r="K68" s="7"/>
    </row>
    <row r="69" spans="1:11" s="3" customFormat="1">
      <c r="A69" s="13">
        <v>58</v>
      </c>
      <c r="B69" s="14" t="s">
        <v>542</v>
      </c>
      <c r="C69" s="15"/>
      <c r="D69" s="15"/>
      <c r="E69" s="16"/>
      <c r="F69" s="16"/>
      <c r="G69" s="9">
        <v>11414648.220000001</v>
      </c>
      <c r="H69" s="9">
        <v>13910899.49</v>
      </c>
      <c r="I69" s="9">
        <v>13910899.49</v>
      </c>
      <c r="J69" s="9">
        <f t="shared" si="0"/>
        <v>0</v>
      </c>
      <c r="K69" s="7"/>
    </row>
    <row r="70" spans="1:11" s="3" customFormat="1">
      <c r="A70" s="13">
        <v>59</v>
      </c>
      <c r="B70" s="14" t="s">
        <v>543</v>
      </c>
      <c r="C70" s="15"/>
      <c r="D70" s="15"/>
      <c r="E70" s="16"/>
      <c r="F70" s="16"/>
      <c r="G70" s="9">
        <v>2301928.59</v>
      </c>
      <c r="H70" s="9">
        <v>3156665.7</v>
      </c>
      <c r="I70" s="9">
        <v>3156665.7</v>
      </c>
      <c r="J70" s="9">
        <f t="shared" si="0"/>
        <v>0</v>
      </c>
      <c r="K70" s="7"/>
    </row>
    <row r="71" spans="1:11" s="3" customFormat="1">
      <c r="A71" s="13">
        <v>60</v>
      </c>
      <c r="B71" s="14" t="s">
        <v>544</v>
      </c>
      <c r="C71" s="15"/>
      <c r="D71" s="15"/>
      <c r="E71" s="16"/>
      <c r="F71" s="16"/>
      <c r="G71" s="9">
        <v>2281736.23</v>
      </c>
      <c r="H71" s="9">
        <v>3128975.65</v>
      </c>
      <c r="I71" s="9">
        <v>3128975.65</v>
      </c>
      <c r="J71" s="9">
        <f t="shared" si="0"/>
        <v>0</v>
      </c>
      <c r="K71" s="7"/>
    </row>
    <row r="72" spans="1:11" s="3" customFormat="1">
      <c r="A72" s="13">
        <v>61</v>
      </c>
      <c r="B72" s="14" t="s">
        <v>545</v>
      </c>
      <c r="C72" s="15"/>
      <c r="D72" s="15"/>
      <c r="E72" s="16"/>
      <c r="F72" s="16"/>
      <c r="G72" s="9">
        <v>2318082.4700000002</v>
      </c>
      <c r="H72" s="9">
        <v>3178817.74</v>
      </c>
      <c r="I72" s="9">
        <v>3178817.74</v>
      </c>
      <c r="J72" s="9">
        <f t="shared" si="0"/>
        <v>0</v>
      </c>
      <c r="K72" s="7"/>
    </row>
    <row r="73" spans="1:11" s="3" customFormat="1">
      <c r="A73" s="13">
        <v>62</v>
      </c>
      <c r="B73" s="14" t="s">
        <v>546</v>
      </c>
      <c r="C73" s="15"/>
      <c r="D73" s="15"/>
      <c r="E73" s="16"/>
      <c r="F73" s="16"/>
      <c r="G73" s="9">
        <v>5968860.4400000004</v>
      </c>
      <c r="H73" s="9">
        <v>8185178.7699999996</v>
      </c>
      <c r="I73" s="9">
        <v>8185178.7699999996</v>
      </c>
      <c r="J73" s="9">
        <f t="shared" si="0"/>
        <v>0</v>
      </c>
      <c r="K73" s="7"/>
    </row>
    <row r="74" spans="1:11" s="3" customFormat="1">
      <c r="A74" s="13">
        <v>63</v>
      </c>
      <c r="B74" s="14" t="s">
        <v>547</v>
      </c>
      <c r="C74" s="15"/>
      <c r="D74" s="15"/>
      <c r="E74" s="16"/>
      <c r="F74" s="16"/>
      <c r="G74" s="9">
        <v>3365898.66</v>
      </c>
      <c r="H74" s="9">
        <v>4771244.18</v>
      </c>
      <c r="I74" s="9">
        <v>4771244.18</v>
      </c>
      <c r="J74" s="9">
        <f t="shared" si="0"/>
        <v>0</v>
      </c>
      <c r="K74" s="7"/>
    </row>
    <row r="75" spans="1:11" s="3" customFormat="1">
      <c r="A75" s="13">
        <v>64</v>
      </c>
      <c r="B75" s="14" t="s">
        <v>548</v>
      </c>
      <c r="C75" s="15"/>
      <c r="D75" s="15"/>
      <c r="E75" s="16"/>
      <c r="F75" s="16"/>
      <c r="G75" s="9">
        <v>3906413.2</v>
      </c>
      <c r="H75" s="9">
        <v>5356917.07</v>
      </c>
      <c r="I75" s="9">
        <v>5356917.07</v>
      </c>
      <c r="J75" s="9">
        <f t="shared" si="0"/>
        <v>0</v>
      </c>
      <c r="K75" s="7"/>
    </row>
    <row r="76" spans="1:11" s="3" customFormat="1">
      <c r="A76" s="13">
        <v>65</v>
      </c>
      <c r="B76" s="14" t="s">
        <v>549</v>
      </c>
      <c r="C76" s="15"/>
      <c r="D76" s="15"/>
      <c r="E76" s="16"/>
      <c r="F76" s="16"/>
      <c r="G76" s="9">
        <v>1461926.58</v>
      </c>
      <c r="H76" s="9">
        <v>2004759.62</v>
      </c>
      <c r="I76" s="9">
        <v>2004759.62</v>
      </c>
      <c r="J76" s="9">
        <f t="shared" si="0"/>
        <v>0</v>
      </c>
      <c r="K76" s="7"/>
    </row>
    <row r="77" spans="1:11" s="3" customFormat="1">
      <c r="A77" s="13">
        <v>66</v>
      </c>
      <c r="B77" s="14" t="s">
        <v>550</v>
      </c>
      <c r="C77" s="15"/>
      <c r="D77" s="15"/>
      <c r="E77" s="16"/>
      <c r="F77" s="16"/>
      <c r="G77" s="9">
        <v>4232317.82</v>
      </c>
      <c r="H77" s="9">
        <v>5803834.4800000004</v>
      </c>
      <c r="I77" s="9">
        <v>5803834.4800000004</v>
      </c>
      <c r="J77" s="9">
        <f t="shared" ref="J77:J140" si="1">I77-H77</f>
        <v>0</v>
      </c>
      <c r="K77" s="7"/>
    </row>
    <row r="78" spans="1:11" s="3" customFormat="1">
      <c r="A78" s="13">
        <v>67</v>
      </c>
      <c r="B78" s="14" t="s">
        <v>551</v>
      </c>
      <c r="C78" s="15"/>
      <c r="D78" s="15"/>
      <c r="E78" s="16"/>
      <c r="F78" s="16"/>
      <c r="G78" s="9">
        <v>3194958.22</v>
      </c>
      <c r="H78" s="9">
        <v>4528931.9000000004</v>
      </c>
      <c r="I78" s="9">
        <v>4528931.9000000004</v>
      </c>
      <c r="J78" s="9">
        <f t="shared" si="1"/>
        <v>0</v>
      </c>
      <c r="K78" s="7"/>
    </row>
    <row r="79" spans="1:11" s="3" customFormat="1">
      <c r="A79" s="13">
        <v>68</v>
      </c>
      <c r="B79" s="14" t="s">
        <v>552</v>
      </c>
      <c r="C79" s="15"/>
      <c r="D79" s="15"/>
      <c r="E79" s="16"/>
      <c r="F79" s="16"/>
      <c r="G79" s="9">
        <v>1790804.61</v>
      </c>
      <c r="H79" s="9">
        <v>2538509.6</v>
      </c>
      <c r="I79" s="9">
        <v>2538509.6</v>
      </c>
      <c r="J79" s="9">
        <f t="shared" si="1"/>
        <v>0</v>
      </c>
      <c r="K79" s="7"/>
    </row>
    <row r="80" spans="1:11" s="3" customFormat="1">
      <c r="A80" s="13">
        <v>69</v>
      </c>
      <c r="B80" s="14" t="s">
        <v>553</v>
      </c>
      <c r="C80" s="15"/>
      <c r="D80" s="15"/>
      <c r="E80" s="16"/>
      <c r="F80" s="16"/>
      <c r="G80" s="9">
        <v>1790804.61</v>
      </c>
      <c r="H80" s="9">
        <v>2538509.6</v>
      </c>
      <c r="I80" s="9">
        <v>2538509.6</v>
      </c>
      <c r="J80" s="9">
        <f t="shared" si="1"/>
        <v>0</v>
      </c>
      <c r="K80" s="7"/>
    </row>
    <row r="81" spans="1:11" s="3" customFormat="1">
      <c r="A81" s="13">
        <v>70</v>
      </c>
      <c r="B81" s="14" t="s">
        <v>554</v>
      </c>
      <c r="C81" s="15"/>
      <c r="D81" s="15"/>
      <c r="E81" s="16"/>
      <c r="F81" s="16"/>
      <c r="G81" s="9">
        <v>1855924.77</v>
      </c>
      <c r="H81" s="9">
        <v>2630819.04</v>
      </c>
      <c r="I81" s="9">
        <v>2630819.04</v>
      </c>
      <c r="J81" s="9">
        <f t="shared" si="1"/>
        <v>0</v>
      </c>
      <c r="K81" s="7"/>
    </row>
    <row r="82" spans="1:11" s="3" customFormat="1">
      <c r="A82" s="13">
        <v>71</v>
      </c>
      <c r="B82" s="14" t="s">
        <v>555</v>
      </c>
      <c r="C82" s="15"/>
      <c r="D82" s="15"/>
      <c r="E82" s="16"/>
      <c r="F82" s="16"/>
      <c r="G82" s="9">
        <v>1772888.86</v>
      </c>
      <c r="H82" s="9">
        <v>2431186.39</v>
      </c>
      <c r="I82" s="9">
        <v>2431186.39</v>
      </c>
      <c r="J82" s="9">
        <f t="shared" si="1"/>
        <v>0</v>
      </c>
      <c r="K82" s="7"/>
    </row>
    <row r="83" spans="1:11" s="3" customFormat="1" ht="25.5">
      <c r="A83" s="13">
        <v>72</v>
      </c>
      <c r="B83" s="14" t="s">
        <v>556</v>
      </c>
      <c r="C83" s="15"/>
      <c r="D83" s="15"/>
      <c r="E83" s="16"/>
      <c r="F83" s="16"/>
      <c r="G83" s="9">
        <v>1966735.47</v>
      </c>
      <c r="H83" s="9">
        <v>2697010.87</v>
      </c>
      <c r="I83" s="9">
        <v>3658917.49</v>
      </c>
      <c r="J83" s="9">
        <f t="shared" si="1"/>
        <v>961906.62</v>
      </c>
      <c r="K83" s="7" t="s">
        <v>182</v>
      </c>
    </row>
    <row r="84" spans="1:11" s="3" customFormat="1">
      <c r="A84" s="13">
        <v>73</v>
      </c>
      <c r="B84" s="14" t="s">
        <v>557</v>
      </c>
      <c r="C84" s="15"/>
      <c r="D84" s="15"/>
      <c r="E84" s="16"/>
      <c r="F84" s="16"/>
      <c r="G84" s="9">
        <v>1453849.63</v>
      </c>
      <c r="H84" s="9">
        <v>1993683.6</v>
      </c>
      <c r="I84" s="9">
        <v>1993683.6</v>
      </c>
      <c r="J84" s="9">
        <f t="shared" si="1"/>
        <v>0</v>
      </c>
      <c r="K84" s="7"/>
    </row>
    <row r="85" spans="1:11" s="3" customFormat="1">
      <c r="A85" s="13">
        <v>74</v>
      </c>
      <c r="B85" s="14" t="s">
        <v>558</v>
      </c>
      <c r="C85" s="15"/>
      <c r="D85" s="15"/>
      <c r="E85" s="16"/>
      <c r="F85" s="16"/>
      <c r="G85" s="9">
        <v>2455390.4900000002</v>
      </c>
      <c r="H85" s="9">
        <v>3367110.08</v>
      </c>
      <c r="I85" s="9">
        <v>3367110.08</v>
      </c>
      <c r="J85" s="9">
        <f t="shared" si="1"/>
        <v>0</v>
      </c>
      <c r="K85" s="7"/>
    </row>
    <row r="86" spans="1:11" s="3" customFormat="1">
      <c r="A86" s="13">
        <v>75</v>
      </c>
      <c r="B86" s="14" t="s">
        <v>559</v>
      </c>
      <c r="C86" s="15"/>
      <c r="D86" s="15"/>
      <c r="E86" s="16"/>
      <c r="F86" s="16"/>
      <c r="G86" s="9">
        <v>1056831.49</v>
      </c>
      <c r="H86" s="9">
        <v>2126526.4</v>
      </c>
      <c r="I86" s="9">
        <v>2126526.4</v>
      </c>
      <c r="J86" s="9">
        <f t="shared" si="1"/>
        <v>0</v>
      </c>
      <c r="K86" s="7"/>
    </row>
    <row r="87" spans="1:11" s="3" customFormat="1">
      <c r="A87" s="13">
        <v>76</v>
      </c>
      <c r="B87" s="14" t="s">
        <v>560</v>
      </c>
      <c r="C87" s="15"/>
      <c r="D87" s="15"/>
      <c r="E87" s="16"/>
      <c r="F87" s="16"/>
      <c r="G87" s="9">
        <v>2471544.38</v>
      </c>
      <c r="H87" s="9">
        <v>3389262.11</v>
      </c>
      <c r="I87" s="9">
        <v>3389262.11</v>
      </c>
      <c r="J87" s="9">
        <f t="shared" si="1"/>
        <v>0</v>
      </c>
      <c r="K87" s="7"/>
    </row>
    <row r="88" spans="1:11" s="3" customFormat="1">
      <c r="A88" s="13">
        <v>77</v>
      </c>
      <c r="B88" s="14" t="s">
        <v>561</v>
      </c>
      <c r="C88" s="15"/>
      <c r="D88" s="15"/>
      <c r="E88" s="16"/>
      <c r="F88" s="16"/>
      <c r="G88" s="9">
        <v>2471544.38</v>
      </c>
      <c r="H88" s="9">
        <v>3389262.11</v>
      </c>
      <c r="I88" s="9">
        <v>3389262.11</v>
      </c>
      <c r="J88" s="9">
        <f t="shared" si="1"/>
        <v>0</v>
      </c>
      <c r="K88" s="7"/>
    </row>
    <row r="89" spans="1:11" s="3" customFormat="1">
      <c r="A89" s="13">
        <v>78</v>
      </c>
      <c r="B89" s="14" t="s">
        <v>562</v>
      </c>
      <c r="C89" s="15"/>
      <c r="D89" s="15"/>
      <c r="E89" s="16"/>
      <c r="F89" s="16"/>
      <c r="G89" s="9">
        <v>2471544.38</v>
      </c>
      <c r="H89" s="9">
        <v>3389262.11</v>
      </c>
      <c r="I89" s="9">
        <v>3389262.11</v>
      </c>
      <c r="J89" s="9">
        <f t="shared" si="1"/>
        <v>0</v>
      </c>
      <c r="K89" s="7"/>
    </row>
    <row r="90" spans="1:11" s="3" customFormat="1">
      <c r="A90" s="13">
        <v>79</v>
      </c>
      <c r="B90" s="14" t="s">
        <v>563</v>
      </c>
      <c r="C90" s="15"/>
      <c r="D90" s="15"/>
      <c r="E90" s="16"/>
      <c r="F90" s="16"/>
      <c r="G90" s="9">
        <v>2261543.88</v>
      </c>
      <c r="H90" s="9">
        <v>3101285.6</v>
      </c>
      <c r="I90" s="9">
        <v>3101285.6</v>
      </c>
      <c r="J90" s="9">
        <f t="shared" si="1"/>
        <v>0</v>
      </c>
      <c r="K90" s="7"/>
    </row>
    <row r="91" spans="1:11" s="3" customFormat="1">
      <c r="A91" s="13">
        <v>80</v>
      </c>
      <c r="B91" s="14" t="s">
        <v>564</v>
      </c>
      <c r="C91" s="15"/>
      <c r="D91" s="15"/>
      <c r="E91" s="16"/>
      <c r="F91" s="16"/>
      <c r="G91" s="9">
        <v>2305967.06</v>
      </c>
      <c r="H91" s="9">
        <v>3162203.71</v>
      </c>
      <c r="I91" s="9">
        <v>3162203.71</v>
      </c>
      <c r="J91" s="9">
        <f t="shared" si="1"/>
        <v>0</v>
      </c>
      <c r="K91" s="7"/>
    </row>
    <row r="92" spans="1:11" s="3" customFormat="1">
      <c r="A92" s="13">
        <v>81</v>
      </c>
      <c r="B92" s="14" t="s">
        <v>565</v>
      </c>
      <c r="C92" s="15"/>
      <c r="D92" s="15"/>
      <c r="E92" s="16"/>
      <c r="F92" s="16"/>
      <c r="G92" s="9">
        <v>2281736.23</v>
      </c>
      <c r="H92" s="9">
        <v>3128975.65</v>
      </c>
      <c r="I92" s="9">
        <v>3128975.65</v>
      </c>
      <c r="J92" s="9">
        <f t="shared" si="1"/>
        <v>0</v>
      </c>
      <c r="K92" s="7"/>
    </row>
    <row r="93" spans="1:11" s="3" customFormat="1">
      <c r="A93" s="13">
        <v>82</v>
      </c>
      <c r="B93" s="14" t="s">
        <v>566</v>
      </c>
      <c r="C93" s="15"/>
      <c r="D93" s="15"/>
      <c r="E93" s="16"/>
      <c r="F93" s="16"/>
      <c r="G93" s="9">
        <v>2281736.23</v>
      </c>
      <c r="H93" s="9">
        <v>3128975.65</v>
      </c>
      <c r="I93" s="9">
        <v>3128975.65</v>
      </c>
      <c r="J93" s="9">
        <f t="shared" si="1"/>
        <v>0</v>
      </c>
      <c r="K93" s="7"/>
    </row>
    <row r="94" spans="1:11" s="3" customFormat="1" ht="51">
      <c r="A94" s="13">
        <v>83</v>
      </c>
      <c r="B94" s="14" t="s">
        <v>567</v>
      </c>
      <c r="C94" s="15"/>
      <c r="D94" s="15"/>
      <c r="E94" s="16"/>
      <c r="F94" s="16"/>
      <c r="G94" s="9">
        <v>7144055.5599999996</v>
      </c>
      <c r="H94" s="9">
        <v>9796739.6899999995</v>
      </c>
      <c r="I94" s="9">
        <v>13490950.449999999</v>
      </c>
      <c r="J94" s="9">
        <f t="shared" si="1"/>
        <v>3694210.76</v>
      </c>
      <c r="K94" s="7" t="s">
        <v>568</v>
      </c>
    </row>
    <row r="95" spans="1:11" s="3" customFormat="1">
      <c r="A95" s="13">
        <v>84</v>
      </c>
      <c r="B95" s="14" t="s">
        <v>569</v>
      </c>
      <c r="C95" s="15"/>
      <c r="D95" s="15"/>
      <c r="E95" s="16"/>
      <c r="F95" s="16"/>
      <c r="G95" s="9">
        <v>2285774.7000000002</v>
      </c>
      <c r="H95" s="9">
        <v>3134513.66</v>
      </c>
      <c r="I95" s="9">
        <v>3134513.66</v>
      </c>
      <c r="J95" s="9">
        <f t="shared" si="1"/>
        <v>0</v>
      </c>
      <c r="K95" s="7"/>
    </row>
    <row r="96" spans="1:11" s="3" customFormat="1">
      <c r="A96" s="13">
        <v>85</v>
      </c>
      <c r="B96" s="14" t="s">
        <v>570</v>
      </c>
      <c r="C96" s="15"/>
      <c r="D96" s="15"/>
      <c r="E96" s="16"/>
      <c r="F96" s="16"/>
      <c r="G96" s="9">
        <v>3992680.27</v>
      </c>
      <c r="H96" s="9">
        <v>5659722.5499999998</v>
      </c>
      <c r="I96" s="9">
        <v>5659722.5499999998</v>
      </c>
      <c r="J96" s="9">
        <f t="shared" si="1"/>
        <v>0</v>
      </c>
      <c r="K96" s="7"/>
    </row>
    <row r="97" spans="1:11" s="3" customFormat="1">
      <c r="A97" s="13">
        <v>86</v>
      </c>
      <c r="B97" s="14" t="s">
        <v>571</v>
      </c>
      <c r="C97" s="15"/>
      <c r="D97" s="15"/>
      <c r="E97" s="16"/>
      <c r="F97" s="16"/>
      <c r="G97" s="9">
        <v>1816038.67</v>
      </c>
      <c r="H97" s="9">
        <v>2574279.5099999998</v>
      </c>
      <c r="I97" s="9">
        <v>2574279.5099999998</v>
      </c>
      <c r="J97" s="9">
        <f t="shared" si="1"/>
        <v>0</v>
      </c>
      <c r="K97" s="7"/>
    </row>
    <row r="98" spans="1:11" s="3" customFormat="1" ht="51">
      <c r="A98" s="13">
        <v>87</v>
      </c>
      <c r="B98" s="14" t="s">
        <v>572</v>
      </c>
      <c r="C98" s="15"/>
      <c r="D98" s="15"/>
      <c r="E98" s="16"/>
      <c r="F98" s="16"/>
      <c r="G98" s="9">
        <v>3230776.96</v>
      </c>
      <c r="H98" s="9">
        <v>4430408</v>
      </c>
      <c r="I98" s="9">
        <v>6128440</v>
      </c>
      <c r="J98" s="9">
        <f t="shared" si="1"/>
        <v>1698032</v>
      </c>
      <c r="K98" s="7" t="s">
        <v>568</v>
      </c>
    </row>
    <row r="99" spans="1:11" s="3" customFormat="1">
      <c r="A99" s="13">
        <v>88</v>
      </c>
      <c r="B99" s="14" t="s">
        <v>573</v>
      </c>
      <c r="C99" s="15"/>
      <c r="D99" s="15"/>
      <c r="E99" s="16"/>
      <c r="F99" s="16"/>
      <c r="G99" s="9">
        <v>3988610.26</v>
      </c>
      <c r="H99" s="9">
        <v>5653953.21</v>
      </c>
      <c r="I99" s="9">
        <v>5653953.21</v>
      </c>
      <c r="J99" s="9">
        <f t="shared" si="1"/>
        <v>0</v>
      </c>
      <c r="K99" s="7"/>
    </row>
    <row r="100" spans="1:11" s="3" customFormat="1">
      <c r="A100" s="13">
        <v>89</v>
      </c>
      <c r="B100" s="14" t="s">
        <v>574</v>
      </c>
      <c r="C100" s="15"/>
      <c r="D100" s="15"/>
      <c r="E100" s="16"/>
      <c r="F100" s="16"/>
      <c r="G100" s="9">
        <v>9131718.5800000001</v>
      </c>
      <c r="H100" s="9">
        <v>11128719.6</v>
      </c>
      <c r="I100" s="9">
        <v>11128719.6</v>
      </c>
      <c r="J100" s="9">
        <f t="shared" si="1"/>
        <v>0</v>
      </c>
      <c r="K100" s="7"/>
    </row>
    <row r="101" spans="1:11" s="3" customFormat="1">
      <c r="A101" s="13">
        <v>90</v>
      </c>
      <c r="B101" s="14" t="s">
        <v>575</v>
      </c>
      <c r="C101" s="15"/>
      <c r="D101" s="15"/>
      <c r="E101" s="16"/>
      <c r="F101" s="16"/>
      <c r="G101" s="9">
        <v>3272288.42</v>
      </c>
      <c r="H101" s="9">
        <v>4638549.3600000003</v>
      </c>
      <c r="I101" s="9">
        <v>4638549.3600000003</v>
      </c>
      <c r="J101" s="9">
        <f t="shared" si="1"/>
        <v>0</v>
      </c>
      <c r="K101" s="7"/>
    </row>
    <row r="102" spans="1:11" s="3" customFormat="1" ht="25.5">
      <c r="A102" s="13">
        <v>91</v>
      </c>
      <c r="B102" s="14" t="s">
        <v>576</v>
      </c>
      <c r="C102" s="15"/>
      <c r="D102" s="15"/>
      <c r="E102" s="16"/>
      <c r="F102" s="16"/>
      <c r="G102" s="9">
        <v>3747701.28</v>
      </c>
      <c r="H102" s="9">
        <v>5139273.28</v>
      </c>
      <c r="I102" s="9">
        <v>6194927.2999999998</v>
      </c>
      <c r="J102" s="9">
        <f t="shared" si="1"/>
        <v>1055654.02</v>
      </c>
      <c r="K102" s="7" t="s">
        <v>182</v>
      </c>
    </row>
    <row r="103" spans="1:11" s="3" customFormat="1" ht="25.5">
      <c r="A103" s="13">
        <v>92</v>
      </c>
      <c r="B103" s="14" t="s">
        <v>577</v>
      </c>
      <c r="C103" s="15"/>
      <c r="D103" s="15"/>
      <c r="E103" s="16"/>
      <c r="F103" s="16"/>
      <c r="G103" s="9">
        <v>2350390.2400000002</v>
      </c>
      <c r="H103" s="9">
        <v>3223121.82</v>
      </c>
      <c r="I103" s="9">
        <v>0</v>
      </c>
      <c r="J103" s="9">
        <f t="shared" si="1"/>
        <v>-3223121.82</v>
      </c>
      <c r="K103" s="7" t="s">
        <v>578</v>
      </c>
    </row>
    <row r="104" spans="1:11" s="3" customFormat="1">
      <c r="A104" s="13">
        <v>93</v>
      </c>
      <c r="B104" s="14" t="s">
        <v>579</v>
      </c>
      <c r="C104" s="15"/>
      <c r="D104" s="15"/>
      <c r="E104" s="16"/>
      <c r="F104" s="16"/>
      <c r="G104" s="9">
        <v>2192889.87</v>
      </c>
      <c r="H104" s="9">
        <v>3007139.43</v>
      </c>
      <c r="I104" s="9">
        <v>3007139.43</v>
      </c>
      <c r="J104" s="9">
        <f t="shared" si="1"/>
        <v>0</v>
      </c>
      <c r="K104" s="7"/>
    </row>
    <row r="105" spans="1:11" s="3" customFormat="1" ht="25.5">
      <c r="A105" s="13">
        <v>94</v>
      </c>
      <c r="B105" s="14" t="s">
        <v>580</v>
      </c>
      <c r="C105" s="15"/>
      <c r="D105" s="15"/>
      <c r="E105" s="16"/>
      <c r="F105" s="16"/>
      <c r="G105" s="9">
        <v>3057122.7</v>
      </c>
      <c r="H105" s="9">
        <v>4192273.57</v>
      </c>
      <c r="I105" s="9">
        <v>5521392.3099999996</v>
      </c>
      <c r="J105" s="9">
        <f t="shared" si="1"/>
        <v>1329118.74</v>
      </c>
      <c r="K105" s="7" t="s">
        <v>182</v>
      </c>
    </row>
    <row r="106" spans="1:11" s="3" customFormat="1">
      <c r="A106" s="13">
        <v>95</v>
      </c>
      <c r="B106" s="14" t="s">
        <v>581</v>
      </c>
      <c r="C106" s="15"/>
      <c r="D106" s="15"/>
      <c r="E106" s="16"/>
      <c r="F106" s="16"/>
      <c r="G106" s="9">
        <v>1833465.93</v>
      </c>
      <c r="H106" s="9">
        <v>2514256.5499999998</v>
      </c>
      <c r="I106" s="9">
        <v>2514256.5499999998</v>
      </c>
      <c r="J106" s="9">
        <f t="shared" si="1"/>
        <v>0</v>
      </c>
      <c r="K106" s="7"/>
    </row>
    <row r="107" spans="1:11" s="3" customFormat="1">
      <c r="A107" s="13">
        <v>96</v>
      </c>
      <c r="B107" s="14" t="s">
        <v>582</v>
      </c>
      <c r="C107" s="15"/>
      <c r="D107" s="15"/>
      <c r="E107" s="16"/>
      <c r="F107" s="16"/>
      <c r="G107" s="9">
        <v>4510972.34</v>
      </c>
      <c r="H107" s="9">
        <v>6185957.1799999997</v>
      </c>
      <c r="I107" s="9">
        <v>6185957.1799999997</v>
      </c>
      <c r="J107" s="9">
        <f t="shared" si="1"/>
        <v>0</v>
      </c>
      <c r="K107" s="7"/>
    </row>
    <row r="108" spans="1:11" s="3" customFormat="1" ht="25.5">
      <c r="A108" s="13">
        <v>97</v>
      </c>
      <c r="B108" s="14" t="s">
        <v>583</v>
      </c>
      <c r="C108" s="15"/>
      <c r="D108" s="15"/>
      <c r="E108" s="16"/>
      <c r="F108" s="16"/>
      <c r="G108" s="9">
        <v>1575811.46</v>
      </c>
      <c r="H108" s="9">
        <v>2160931.4900000002</v>
      </c>
      <c r="I108" s="9">
        <v>2933209.11</v>
      </c>
      <c r="J108" s="9">
        <f t="shared" si="1"/>
        <v>772277.62</v>
      </c>
      <c r="K108" s="7" t="s">
        <v>182</v>
      </c>
    </row>
    <row r="109" spans="1:11" s="3" customFormat="1">
      <c r="A109" s="13">
        <v>98</v>
      </c>
      <c r="B109" s="14" t="s">
        <v>584</v>
      </c>
      <c r="C109" s="15"/>
      <c r="D109" s="15"/>
      <c r="E109" s="16"/>
      <c r="F109" s="16"/>
      <c r="G109" s="9">
        <v>4452591.45</v>
      </c>
      <c r="H109" s="9">
        <v>6311657.96</v>
      </c>
      <c r="I109" s="9">
        <v>6311657.96</v>
      </c>
      <c r="J109" s="9">
        <f t="shared" si="1"/>
        <v>0</v>
      </c>
      <c r="K109" s="7"/>
    </row>
    <row r="110" spans="1:11" s="3" customFormat="1">
      <c r="A110" s="13">
        <v>99</v>
      </c>
      <c r="B110" s="14" t="s">
        <v>585</v>
      </c>
      <c r="C110" s="15"/>
      <c r="D110" s="15"/>
      <c r="E110" s="16"/>
      <c r="F110" s="16"/>
      <c r="G110" s="9">
        <v>2927891.62</v>
      </c>
      <c r="H110" s="9">
        <v>4015057.25</v>
      </c>
      <c r="I110" s="9">
        <v>4015057.25</v>
      </c>
      <c r="J110" s="9">
        <f t="shared" si="1"/>
        <v>0</v>
      </c>
      <c r="K110" s="7"/>
    </row>
    <row r="111" spans="1:11" s="3" customFormat="1">
      <c r="A111" s="13">
        <v>100</v>
      </c>
      <c r="B111" s="14" t="s">
        <v>586</v>
      </c>
      <c r="C111" s="15"/>
      <c r="D111" s="15"/>
      <c r="E111" s="16"/>
      <c r="F111" s="16"/>
      <c r="G111" s="9">
        <v>1566926.82</v>
      </c>
      <c r="H111" s="9">
        <v>2148747.89</v>
      </c>
      <c r="I111" s="9">
        <v>2148747.89</v>
      </c>
      <c r="J111" s="9">
        <f t="shared" si="1"/>
        <v>0</v>
      </c>
      <c r="K111" s="7"/>
    </row>
    <row r="112" spans="1:11" s="3" customFormat="1">
      <c r="A112" s="13">
        <v>101</v>
      </c>
      <c r="B112" s="14" t="s">
        <v>587</v>
      </c>
      <c r="C112" s="15"/>
      <c r="D112" s="15"/>
      <c r="E112" s="16"/>
      <c r="F112" s="16"/>
      <c r="G112" s="9">
        <v>1532599.82</v>
      </c>
      <c r="H112" s="9">
        <v>2101674.79</v>
      </c>
      <c r="I112" s="9">
        <v>2101674.79</v>
      </c>
      <c r="J112" s="9">
        <f t="shared" si="1"/>
        <v>0</v>
      </c>
      <c r="K112" s="7"/>
    </row>
    <row r="113" spans="1:11" s="3" customFormat="1" ht="25.5">
      <c r="A113" s="13">
        <v>102</v>
      </c>
      <c r="B113" s="14" t="s">
        <v>588</v>
      </c>
      <c r="C113" s="15"/>
      <c r="D113" s="15"/>
      <c r="E113" s="16"/>
      <c r="F113" s="16"/>
      <c r="G113" s="9">
        <v>1627503.9</v>
      </c>
      <c r="H113" s="9">
        <v>2231818.0299999998</v>
      </c>
      <c r="I113" s="9">
        <v>0</v>
      </c>
      <c r="J113" s="9">
        <f t="shared" si="1"/>
        <v>-2231818.0299999998</v>
      </c>
      <c r="K113" s="7" t="s">
        <v>578</v>
      </c>
    </row>
    <row r="114" spans="1:11" s="3" customFormat="1" ht="25.5">
      <c r="A114" s="13">
        <v>103</v>
      </c>
      <c r="B114" s="14" t="s">
        <v>589</v>
      </c>
      <c r="C114" s="15"/>
      <c r="D114" s="15"/>
      <c r="E114" s="16"/>
      <c r="F114" s="16"/>
      <c r="G114" s="9">
        <v>1768850.39</v>
      </c>
      <c r="H114" s="9">
        <v>2425648.38</v>
      </c>
      <c r="I114" s="9">
        <v>0</v>
      </c>
      <c r="J114" s="9">
        <f t="shared" si="1"/>
        <v>-2425648.38</v>
      </c>
      <c r="K114" s="7" t="s">
        <v>578</v>
      </c>
    </row>
    <row r="115" spans="1:11" s="3" customFormat="1">
      <c r="A115" s="13">
        <v>104</v>
      </c>
      <c r="B115" s="14" t="s">
        <v>590</v>
      </c>
      <c r="C115" s="15"/>
      <c r="D115" s="15"/>
      <c r="E115" s="16"/>
      <c r="F115" s="16"/>
      <c r="G115" s="9">
        <v>4691895.8499999996</v>
      </c>
      <c r="H115" s="9">
        <v>6434060.0199999996</v>
      </c>
      <c r="I115" s="9">
        <v>6434060.0199999996</v>
      </c>
      <c r="J115" s="9">
        <f t="shared" si="1"/>
        <v>0</v>
      </c>
      <c r="K115" s="7"/>
    </row>
    <row r="116" spans="1:11" s="3" customFormat="1">
      <c r="A116" s="13">
        <v>105</v>
      </c>
      <c r="B116" s="14" t="s">
        <v>591</v>
      </c>
      <c r="C116" s="15"/>
      <c r="D116" s="15"/>
      <c r="E116" s="16"/>
      <c r="F116" s="16"/>
      <c r="G116" s="9">
        <v>4260587.12</v>
      </c>
      <c r="H116" s="9">
        <v>5842600.5599999996</v>
      </c>
      <c r="I116" s="9">
        <v>5842600.5599999996</v>
      </c>
      <c r="J116" s="9">
        <f t="shared" si="1"/>
        <v>0</v>
      </c>
      <c r="K116" s="7"/>
    </row>
    <row r="117" spans="1:11" s="3" customFormat="1">
      <c r="A117" s="13">
        <v>106</v>
      </c>
      <c r="B117" s="14" t="s">
        <v>592</v>
      </c>
      <c r="C117" s="15"/>
      <c r="D117" s="15"/>
      <c r="E117" s="16"/>
      <c r="F117" s="16"/>
      <c r="G117" s="9">
        <v>4846165.4400000004</v>
      </c>
      <c r="H117" s="9">
        <v>6645612</v>
      </c>
      <c r="I117" s="9">
        <v>6645612</v>
      </c>
      <c r="J117" s="9">
        <f t="shared" si="1"/>
        <v>0</v>
      </c>
      <c r="K117" s="7"/>
    </row>
    <row r="118" spans="1:11" s="3" customFormat="1">
      <c r="A118" s="13">
        <v>107</v>
      </c>
      <c r="B118" s="14" t="s">
        <v>593</v>
      </c>
      <c r="C118" s="15"/>
      <c r="D118" s="15"/>
      <c r="E118" s="16"/>
      <c r="F118" s="16"/>
      <c r="G118" s="9">
        <v>2798660.55</v>
      </c>
      <c r="H118" s="9">
        <v>3837840.93</v>
      </c>
      <c r="I118" s="9">
        <v>3837840.93</v>
      </c>
      <c r="J118" s="9">
        <f t="shared" si="1"/>
        <v>0</v>
      </c>
      <c r="K118" s="7"/>
    </row>
    <row r="119" spans="1:11" s="3" customFormat="1">
      <c r="A119" s="13">
        <v>108</v>
      </c>
      <c r="B119" s="17" t="s">
        <v>594</v>
      </c>
      <c r="C119" s="15"/>
      <c r="D119" s="15"/>
      <c r="E119" s="16"/>
      <c r="F119" s="16"/>
      <c r="G119" s="9">
        <v>2879429.97</v>
      </c>
      <c r="H119" s="9">
        <v>3948601.13</v>
      </c>
      <c r="I119" s="9">
        <v>3948601.13</v>
      </c>
      <c r="J119" s="9">
        <f t="shared" si="1"/>
        <v>0</v>
      </c>
      <c r="K119" s="7"/>
    </row>
    <row r="120" spans="1:11" s="3" customFormat="1">
      <c r="A120" s="13">
        <v>109</v>
      </c>
      <c r="B120" s="17" t="s">
        <v>595</v>
      </c>
      <c r="C120" s="15"/>
      <c r="D120" s="15"/>
      <c r="E120" s="16"/>
      <c r="F120" s="16"/>
      <c r="G120" s="9">
        <v>2592698.52</v>
      </c>
      <c r="H120" s="9">
        <v>3555402.42</v>
      </c>
      <c r="I120" s="9">
        <v>3555402.42</v>
      </c>
      <c r="J120" s="9">
        <f t="shared" si="1"/>
        <v>0</v>
      </c>
      <c r="K120" s="7"/>
    </row>
    <row r="121" spans="1:11" s="3" customFormat="1">
      <c r="A121" s="13">
        <v>110</v>
      </c>
      <c r="B121" s="14" t="s">
        <v>596</v>
      </c>
      <c r="C121" s="15"/>
      <c r="D121" s="15"/>
      <c r="E121" s="16"/>
      <c r="F121" s="16"/>
      <c r="G121" s="9">
        <v>4531164.6900000004</v>
      </c>
      <c r="H121" s="9">
        <v>5665821.0199999996</v>
      </c>
      <c r="I121" s="9">
        <v>5665821.0199999996</v>
      </c>
      <c r="J121" s="9">
        <f t="shared" si="1"/>
        <v>0</v>
      </c>
      <c r="K121" s="7"/>
    </row>
    <row r="122" spans="1:11" s="3" customFormat="1">
      <c r="A122" s="13">
        <v>111</v>
      </c>
      <c r="B122" s="14" t="s">
        <v>597</v>
      </c>
      <c r="C122" s="15"/>
      <c r="D122" s="15"/>
      <c r="E122" s="16"/>
      <c r="F122" s="16"/>
      <c r="G122" s="9">
        <v>2633083.23</v>
      </c>
      <c r="H122" s="9">
        <v>3610782.53</v>
      </c>
      <c r="I122" s="9">
        <v>3610782.53</v>
      </c>
      <c r="J122" s="9">
        <f t="shared" si="1"/>
        <v>0</v>
      </c>
      <c r="K122" s="7"/>
    </row>
    <row r="123" spans="1:11" s="3" customFormat="1" ht="25.5">
      <c r="A123" s="13">
        <v>112</v>
      </c>
      <c r="B123" s="14" t="s">
        <v>598</v>
      </c>
      <c r="C123" s="15"/>
      <c r="D123" s="15"/>
      <c r="E123" s="16"/>
      <c r="F123" s="16"/>
      <c r="G123" s="9">
        <v>1098464.17</v>
      </c>
      <c r="H123" s="9">
        <v>1506338.72</v>
      </c>
      <c r="I123" s="9">
        <v>2440055.64</v>
      </c>
      <c r="J123" s="9">
        <f t="shared" si="1"/>
        <v>933716.92</v>
      </c>
      <c r="K123" s="7" t="s">
        <v>182</v>
      </c>
    </row>
    <row r="124" spans="1:11" s="3" customFormat="1" ht="25.5">
      <c r="A124" s="13">
        <v>113</v>
      </c>
      <c r="B124" s="14" t="s">
        <v>599</v>
      </c>
      <c r="C124" s="15"/>
      <c r="D124" s="15"/>
      <c r="E124" s="16"/>
      <c r="F124" s="16"/>
      <c r="G124" s="9">
        <v>1098464.17</v>
      </c>
      <c r="H124" s="9">
        <v>1506338.72</v>
      </c>
      <c r="I124" s="9">
        <v>2440055.64</v>
      </c>
      <c r="J124" s="9">
        <f t="shared" si="1"/>
        <v>933716.92</v>
      </c>
      <c r="K124" s="7" t="s">
        <v>182</v>
      </c>
    </row>
    <row r="125" spans="1:11" s="3" customFormat="1" ht="51">
      <c r="A125" s="13">
        <v>114</v>
      </c>
      <c r="B125" s="14" t="s">
        <v>600</v>
      </c>
      <c r="C125" s="15"/>
      <c r="D125" s="15"/>
      <c r="E125" s="16"/>
      <c r="F125" s="16"/>
      <c r="G125" s="9">
        <v>1554811.41</v>
      </c>
      <c r="H125" s="9">
        <v>2132133.86</v>
      </c>
      <c r="I125" s="9">
        <v>2975249.25</v>
      </c>
      <c r="J125" s="9">
        <f t="shared" si="1"/>
        <v>843115.39</v>
      </c>
      <c r="K125" s="7" t="s">
        <v>568</v>
      </c>
    </row>
    <row r="126" spans="1:11" s="3" customFormat="1">
      <c r="A126" s="13">
        <v>115</v>
      </c>
      <c r="B126" s="14" t="s">
        <v>601</v>
      </c>
      <c r="C126" s="15"/>
      <c r="D126" s="15"/>
      <c r="E126" s="16"/>
      <c r="F126" s="16"/>
      <c r="G126" s="9">
        <v>2253466.9300000002</v>
      </c>
      <c r="H126" s="9">
        <v>3090209.58</v>
      </c>
      <c r="I126" s="9">
        <v>3090209.58</v>
      </c>
      <c r="J126" s="9">
        <f t="shared" si="1"/>
        <v>0</v>
      </c>
      <c r="K126" s="7"/>
    </row>
    <row r="127" spans="1:11" s="3" customFormat="1" ht="51">
      <c r="A127" s="13">
        <v>116</v>
      </c>
      <c r="B127" s="14" t="s">
        <v>602</v>
      </c>
      <c r="C127" s="15"/>
      <c r="D127" s="15"/>
      <c r="E127" s="16"/>
      <c r="F127" s="16"/>
      <c r="G127" s="9">
        <v>4321164.1900000004</v>
      </c>
      <c r="H127" s="9">
        <v>5925670.7000000002</v>
      </c>
      <c r="I127" s="9">
        <v>8179913.4900000002</v>
      </c>
      <c r="J127" s="9">
        <f t="shared" si="1"/>
        <v>2254242.79</v>
      </c>
      <c r="K127" s="7" t="s">
        <v>568</v>
      </c>
    </row>
    <row r="128" spans="1:11" s="3" customFormat="1" ht="51">
      <c r="A128" s="13">
        <v>117</v>
      </c>
      <c r="B128" s="14" t="s">
        <v>603</v>
      </c>
      <c r="C128" s="15"/>
      <c r="D128" s="15"/>
      <c r="E128" s="16"/>
      <c r="F128" s="16"/>
      <c r="G128" s="9">
        <v>3586162.43</v>
      </c>
      <c r="H128" s="9">
        <v>4917752.88</v>
      </c>
      <c r="I128" s="9">
        <v>6797068.4000000004</v>
      </c>
      <c r="J128" s="9">
        <f t="shared" si="1"/>
        <v>1879315.52</v>
      </c>
      <c r="K128" s="7" t="s">
        <v>568</v>
      </c>
    </row>
    <row r="129" spans="1:11" s="3" customFormat="1">
      <c r="A129" s="13">
        <v>118</v>
      </c>
      <c r="B129" s="14" t="s">
        <v>604</v>
      </c>
      <c r="C129" s="15"/>
      <c r="D129" s="15"/>
      <c r="E129" s="16"/>
      <c r="F129" s="16"/>
      <c r="G129" s="9">
        <v>3844624.59</v>
      </c>
      <c r="H129" s="9">
        <v>5272185.5199999996</v>
      </c>
      <c r="I129" s="9">
        <v>5272185.5199999996</v>
      </c>
      <c r="J129" s="9">
        <f t="shared" si="1"/>
        <v>0</v>
      </c>
      <c r="K129" s="7"/>
    </row>
    <row r="130" spans="1:11" s="3" customFormat="1">
      <c r="A130" s="13">
        <v>119</v>
      </c>
      <c r="B130" s="14" t="s">
        <v>605</v>
      </c>
      <c r="C130" s="15"/>
      <c r="D130" s="15"/>
      <c r="E130" s="16"/>
      <c r="F130" s="16"/>
      <c r="G130" s="9">
        <v>4038471.21</v>
      </c>
      <c r="H130" s="9">
        <v>5538010</v>
      </c>
      <c r="I130" s="9">
        <v>5538010</v>
      </c>
      <c r="J130" s="9">
        <f t="shared" si="1"/>
        <v>0</v>
      </c>
      <c r="K130" s="7"/>
    </row>
    <row r="131" spans="1:11" s="3" customFormat="1">
      <c r="A131" s="13">
        <v>120</v>
      </c>
      <c r="B131" s="14" t="s">
        <v>606</v>
      </c>
      <c r="C131" s="15"/>
      <c r="D131" s="15"/>
      <c r="E131" s="16"/>
      <c r="F131" s="16"/>
      <c r="G131" s="9">
        <v>2023844.97</v>
      </c>
      <c r="H131" s="9">
        <v>4545945.8499999996</v>
      </c>
      <c r="I131" s="9">
        <v>4545945.8499999996</v>
      </c>
      <c r="J131" s="9">
        <f t="shared" si="1"/>
        <v>0</v>
      </c>
      <c r="K131" s="7"/>
    </row>
    <row r="132" spans="1:11" s="3" customFormat="1">
      <c r="A132" s="13">
        <v>121</v>
      </c>
      <c r="B132" s="17" t="s">
        <v>607</v>
      </c>
      <c r="C132" s="15"/>
      <c r="D132" s="15"/>
      <c r="E132" s="16"/>
      <c r="F132" s="16"/>
      <c r="G132" s="9">
        <v>3354502.63</v>
      </c>
      <c r="H132" s="9">
        <v>4755090.03</v>
      </c>
      <c r="I132" s="9">
        <v>4755090.03</v>
      </c>
      <c r="J132" s="9">
        <f t="shared" si="1"/>
        <v>0</v>
      </c>
      <c r="K132" s="7"/>
    </row>
    <row r="133" spans="1:11" s="3" customFormat="1">
      <c r="A133" s="13">
        <v>122</v>
      </c>
      <c r="B133" s="14" t="s">
        <v>608</v>
      </c>
      <c r="C133" s="15"/>
      <c r="D133" s="15"/>
      <c r="E133" s="16"/>
      <c r="F133" s="16"/>
      <c r="G133" s="9">
        <v>3335373.58</v>
      </c>
      <c r="H133" s="9">
        <v>4727974.12</v>
      </c>
      <c r="I133" s="9">
        <v>4727974.12</v>
      </c>
      <c r="J133" s="9">
        <f t="shared" si="1"/>
        <v>0</v>
      </c>
      <c r="K133" s="7"/>
    </row>
    <row r="134" spans="1:11" s="3" customFormat="1">
      <c r="A134" s="13">
        <v>123</v>
      </c>
      <c r="B134" s="17" t="s">
        <v>609</v>
      </c>
      <c r="C134" s="15"/>
      <c r="D134" s="15"/>
      <c r="E134" s="16"/>
      <c r="F134" s="16"/>
      <c r="G134" s="9">
        <v>9131718.5800000001</v>
      </c>
      <c r="H134" s="9">
        <v>11128719.6</v>
      </c>
      <c r="I134" s="9">
        <v>11128719.6</v>
      </c>
      <c r="J134" s="9">
        <f t="shared" si="1"/>
        <v>0</v>
      </c>
      <c r="K134" s="7"/>
    </row>
    <row r="135" spans="1:11" s="3" customFormat="1">
      <c r="A135" s="13">
        <v>124</v>
      </c>
      <c r="B135" s="17" t="s">
        <v>610</v>
      </c>
      <c r="C135" s="15"/>
      <c r="D135" s="15"/>
      <c r="E135" s="16"/>
      <c r="F135" s="16"/>
      <c r="G135" s="9">
        <v>908512.31</v>
      </c>
      <c r="H135" s="9">
        <v>1922016.84</v>
      </c>
      <c r="I135" s="9">
        <v>1922016.84</v>
      </c>
      <c r="J135" s="9">
        <f t="shared" si="1"/>
        <v>0</v>
      </c>
      <c r="K135" s="7"/>
    </row>
    <row r="136" spans="1:11" s="3" customFormat="1">
      <c r="A136" s="13">
        <v>125</v>
      </c>
      <c r="B136" s="14" t="s">
        <v>611</v>
      </c>
      <c r="C136" s="15"/>
      <c r="D136" s="15"/>
      <c r="E136" s="16"/>
      <c r="F136" s="16"/>
      <c r="G136" s="9">
        <v>15980507.51</v>
      </c>
      <c r="H136" s="9">
        <v>19475259.300000001</v>
      </c>
      <c r="I136" s="9">
        <v>19475259.300000001</v>
      </c>
      <c r="J136" s="9">
        <f t="shared" si="1"/>
        <v>0</v>
      </c>
      <c r="K136" s="7"/>
    </row>
    <row r="137" spans="1:11" s="3" customFormat="1">
      <c r="A137" s="13">
        <v>126</v>
      </c>
      <c r="B137" s="14" t="s">
        <v>612</v>
      </c>
      <c r="C137" s="15"/>
      <c r="D137" s="15"/>
      <c r="E137" s="16"/>
      <c r="F137" s="16"/>
      <c r="G137" s="9">
        <v>3760689.68</v>
      </c>
      <c r="H137" s="9">
        <v>5330870.1500000004</v>
      </c>
      <c r="I137" s="9">
        <v>5330870.1500000004</v>
      </c>
      <c r="J137" s="9">
        <f t="shared" si="1"/>
        <v>0</v>
      </c>
      <c r="K137" s="7"/>
    </row>
    <row r="138" spans="1:11" s="3" customFormat="1">
      <c r="A138" s="13">
        <v>127</v>
      </c>
      <c r="B138" s="14" t="s">
        <v>613</v>
      </c>
      <c r="C138" s="15"/>
      <c r="D138" s="15"/>
      <c r="E138" s="16"/>
      <c r="F138" s="16"/>
      <c r="G138" s="9">
        <v>3732199.6</v>
      </c>
      <c r="H138" s="9">
        <v>5290484.7699999996</v>
      </c>
      <c r="I138" s="9">
        <v>5290484.7699999996</v>
      </c>
      <c r="J138" s="9">
        <f t="shared" si="1"/>
        <v>0</v>
      </c>
      <c r="K138" s="7"/>
    </row>
    <row r="139" spans="1:11" s="3" customFormat="1">
      <c r="A139" s="13">
        <v>128</v>
      </c>
      <c r="B139" s="14" t="s">
        <v>614</v>
      </c>
      <c r="C139" s="15"/>
      <c r="D139" s="15"/>
      <c r="E139" s="16"/>
      <c r="F139" s="16"/>
      <c r="G139" s="9">
        <v>18315047.120000001</v>
      </c>
      <c r="H139" s="9">
        <v>25962030</v>
      </c>
      <c r="I139" s="9">
        <v>25962030</v>
      </c>
      <c r="J139" s="9">
        <f t="shared" si="1"/>
        <v>0</v>
      </c>
      <c r="K139" s="7"/>
    </row>
    <row r="140" spans="1:11" s="3" customFormat="1">
      <c r="A140" s="13">
        <v>129</v>
      </c>
      <c r="B140" s="14" t="s">
        <v>615</v>
      </c>
      <c r="C140" s="15"/>
      <c r="D140" s="15"/>
      <c r="E140" s="16"/>
      <c r="F140" s="16"/>
      <c r="G140" s="9">
        <v>4565859.29</v>
      </c>
      <c r="H140" s="9">
        <v>5564359.7999999998</v>
      </c>
      <c r="I140" s="9">
        <v>5564359.7999999998</v>
      </c>
      <c r="J140" s="9">
        <f t="shared" si="1"/>
        <v>0</v>
      </c>
      <c r="K140" s="7"/>
    </row>
    <row r="141" spans="1:11" s="3" customFormat="1">
      <c r="A141" s="13">
        <v>130</v>
      </c>
      <c r="B141" s="14" t="s">
        <v>616</v>
      </c>
      <c r="C141" s="15"/>
      <c r="D141" s="15"/>
      <c r="E141" s="16"/>
      <c r="F141" s="16"/>
      <c r="G141" s="9">
        <v>5413113.9299999997</v>
      </c>
      <c r="H141" s="9">
        <v>7673222.2000000002</v>
      </c>
      <c r="I141" s="9">
        <v>7673222.2000000002</v>
      </c>
      <c r="J141" s="9">
        <f t="shared" ref="J141:J170" si="2">I141-H141</f>
        <v>0</v>
      </c>
      <c r="K141" s="7"/>
    </row>
    <row r="142" spans="1:11" s="3" customFormat="1">
      <c r="A142" s="13">
        <v>131</v>
      </c>
      <c r="B142" s="14" t="s">
        <v>617</v>
      </c>
      <c r="C142" s="15"/>
      <c r="D142" s="15"/>
      <c r="E142" s="16"/>
      <c r="F142" s="16"/>
      <c r="G142" s="9">
        <v>4565859.29</v>
      </c>
      <c r="H142" s="9">
        <v>5564359.7999999998</v>
      </c>
      <c r="I142" s="9">
        <v>5564359.7999999998</v>
      </c>
      <c r="J142" s="9">
        <f t="shared" si="2"/>
        <v>0</v>
      </c>
      <c r="K142" s="7"/>
    </row>
    <row r="143" spans="1:11" s="3" customFormat="1">
      <c r="A143" s="13">
        <v>132</v>
      </c>
      <c r="B143" s="14" t="s">
        <v>618</v>
      </c>
      <c r="C143" s="15"/>
      <c r="D143" s="15"/>
      <c r="E143" s="16"/>
      <c r="F143" s="16"/>
      <c r="G143" s="9">
        <v>15559650.029999999</v>
      </c>
      <c r="H143" s="9">
        <v>22056186.809999999</v>
      </c>
      <c r="I143" s="9">
        <v>22056186.809999999</v>
      </c>
      <c r="J143" s="9">
        <f t="shared" si="2"/>
        <v>0</v>
      </c>
      <c r="K143" s="7"/>
    </row>
    <row r="144" spans="1:11" s="3" customFormat="1">
      <c r="A144" s="13">
        <v>133</v>
      </c>
      <c r="B144" s="14" t="s">
        <v>619</v>
      </c>
      <c r="C144" s="15"/>
      <c r="D144" s="15"/>
      <c r="E144" s="16"/>
      <c r="F144" s="16"/>
      <c r="G144" s="9">
        <v>835427.61</v>
      </c>
      <c r="H144" s="9">
        <v>3584078.06</v>
      </c>
      <c r="I144" s="9">
        <v>3584078.06</v>
      </c>
      <c r="J144" s="9">
        <f t="shared" si="2"/>
        <v>0</v>
      </c>
      <c r="K144" s="7"/>
    </row>
    <row r="145" spans="1:11" s="3" customFormat="1">
      <c r="A145" s="13">
        <v>134</v>
      </c>
      <c r="B145" s="14" t="s">
        <v>620</v>
      </c>
      <c r="C145" s="15"/>
      <c r="D145" s="15"/>
      <c r="E145" s="16"/>
      <c r="F145" s="16"/>
      <c r="G145" s="9">
        <v>4939050.28</v>
      </c>
      <c r="H145" s="9">
        <v>6772986.2300000004</v>
      </c>
      <c r="I145" s="9">
        <v>6772986.2300000004</v>
      </c>
      <c r="J145" s="9">
        <f t="shared" si="2"/>
        <v>0</v>
      </c>
      <c r="K145" s="7"/>
    </row>
    <row r="146" spans="1:11" s="3" customFormat="1">
      <c r="A146" s="13">
        <v>135</v>
      </c>
      <c r="B146" s="14" t="s">
        <v>621</v>
      </c>
      <c r="C146" s="15"/>
      <c r="D146" s="15"/>
      <c r="E146" s="16"/>
      <c r="F146" s="16"/>
      <c r="G146" s="9">
        <v>7342298.8899999997</v>
      </c>
      <c r="H146" s="9">
        <v>10407889.359999999</v>
      </c>
      <c r="I146" s="9">
        <v>10407889.359999999</v>
      </c>
      <c r="J146" s="9">
        <f t="shared" si="2"/>
        <v>0</v>
      </c>
      <c r="K146" s="7"/>
    </row>
    <row r="147" spans="1:11" s="3" customFormat="1">
      <c r="A147" s="13">
        <v>136</v>
      </c>
      <c r="B147" s="14" t="s">
        <v>622</v>
      </c>
      <c r="C147" s="15"/>
      <c r="D147" s="15"/>
      <c r="E147" s="16"/>
      <c r="F147" s="16"/>
      <c r="G147" s="9">
        <v>1794874.62</v>
      </c>
      <c r="H147" s="9">
        <v>2544278.94</v>
      </c>
      <c r="I147" s="9">
        <v>2544278.94</v>
      </c>
      <c r="J147" s="9">
        <f t="shared" si="2"/>
        <v>0</v>
      </c>
      <c r="K147" s="7"/>
    </row>
    <row r="148" spans="1:11" s="3" customFormat="1">
      <c r="A148" s="13">
        <v>137</v>
      </c>
      <c r="B148" s="14" t="s">
        <v>623</v>
      </c>
      <c r="C148" s="15"/>
      <c r="D148" s="15"/>
      <c r="E148" s="16"/>
      <c r="F148" s="16"/>
      <c r="G148" s="9">
        <v>1155002.76</v>
      </c>
      <c r="H148" s="9">
        <v>1583870.86</v>
      </c>
      <c r="I148" s="9">
        <v>1583870.86</v>
      </c>
      <c r="J148" s="9">
        <f t="shared" si="2"/>
        <v>0</v>
      </c>
      <c r="K148" s="7"/>
    </row>
    <row r="149" spans="1:11" s="3" customFormat="1">
      <c r="A149" s="13">
        <v>138</v>
      </c>
      <c r="B149" s="14" t="s">
        <v>624</v>
      </c>
      <c r="C149" s="15"/>
      <c r="D149" s="15"/>
      <c r="E149" s="16"/>
      <c r="F149" s="16"/>
      <c r="G149" s="9">
        <v>3724059.58</v>
      </c>
      <c r="H149" s="9">
        <v>5278946.0999999996</v>
      </c>
      <c r="I149" s="9">
        <v>5278946.0999999996</v>
      </c>
      <c r="J149" s="9">
        <f t="shared" si="2"/>
        <v>0</v>
      </c>
      <c r="K149" s="7"/>
    </row>
    <row r="150" spans="1:11" s="3" customFormat="1">
      <c r="A150" s="13">
        <v>139</v>
      </c>
      <c r="B150" s="14" t="s">
        <v>625</v>
      </c>
      <c r="C150" s="15"/>
      <c r="D150" s="15"/>
      <c r="E150" s="16"/>
      <c r="F150" s="16"/>
      <c r="G150" s="9">
        <v>5168913.3</v>
      </c>
      <c r="H150" s="9">
        <v>7327061.7999999998</v>
      </c>
      <c r="I150" s="9">
        <v>7327061.7999999998</v>
      </c>
      <c r="J150" s="9">
        <f t="shared" si="2"/>
        <v>0</v>
      </c>
      <c r="K150" s="7"/>
    </row>
    <row r="151" spans="1:11" s="3" customFormat="1">
      <c r="A151" s="13">
        <v>140</v>
      </c>
      <c r="B151" s="14" t="s">
        <v>626</v>
      </c>
      <c r="C151" s="15"/>
      <c r="D151" s="15"/>
      <c r="E151" s="16"/>
      <c r="F151" s="16"/>
      <c r="G151" s="9">
        <v>3943840.14</v>
      </c>
      <c r="H151" s="9">
        <v>5590490.46</v>
      </c>
      <c r="I151" s="9">
        <v>5590490.46</v>
      </c>
      <c r="J151" s="9">
        <f t="shared" si="2"/>
        <v>0</v>
      </c>
      <c r="K151" s="7"/>
    </row>
    <row r="152" spans="1:11" s="3" customFormat="1">
      <c r="A152" s="13">
        <v>141</v>
      </c>
      <c r="B152" s="14" t="s">
        <v>627</v>
      </c>
      <c r="C152" s="15"/>
      <c r="D152" s="15"/>
      <c r="E152" s="16"/>
      <c r="F152" s="16"/>
      <c r="G152" s="9">
        <v>6483526.6799999997</v>
      </c>
      <c r="H152" s="9">
        <v>9190558.6199999992</v>
      </c>
      <c r="I152" s="9">
        <v>9190558.6199999992</v>
      </c>
      <c r="J152" s="9">
        <f t="shared" si="2"/>
        <v>0</v>
      </c>
      <c r="K152" s="7"/>
    </row>
    <row r="153" spans="1:11" s="3" customFormat="1">
      <c r="A153" s="13">
        <v>142</v>
      </c>
      <c r="B153" s="14" t="s">
        <v>628</v>
      </c>
      <c r="C153" s="15"/>
      <c r="D153" s="15"/>
      <c r="E153" s="16"/>
      <c r="F153" s="16"/>
      <c r="G153" s="9">
        <v>18263437.149999999</v>
      </c>
      <c r="H153" s="9">
        <v>22257439.210000001</v>
      </c>
      <c r="I153" s="9">
        <v>22257439.210000001</v>
      </c>
      <c r="J153" s="9">
        <f t="shared" si="2"/>
        <v>0</v>
      </c>
      <c r="K153" s="7"/>
    </row>
    <row r="154" spans="1:11" s="3" customFormat="1">
      <c r="A154" s="13">
        <v>143</v>
      </c>
      <c r="B154" s="14" t="s">
        <v>629</v>
      </c>
      <c r="C154" s="15"/>
      <c r="D154" s="15"/>
      <c r="E154" s="16"/>
      <c r="F154" s="16"/>
      <c r="G154" s="9">
        <v>4565859.29</v>
      </c>
      <c r="H154" s="9">
        <v>5564359.7999999998</v>
      </c>
      <c r="I154" s="9">
        <v>5564359.7999999998</v>
      </c>
      <c r="J154" s="9">
        <f t="shared" si="2"/>
        <v>0</v>
      </c>
      <c r="K154" s="7"/>
    </row>
    <row r="155" spans="1:11" s="3" customFormat="1">
      <c r="A155" s="13">
        <v>144</v>
      </c>
      <c r="B155" s="14" t="s">
        <v>630</v>
      </c>
      <c r="C155" s="15"/>
      <c r="D155" s="15"/>
      <c r="E155" s="16"/>
      <c r="F155" s="16"/>
      <c r="G155" s="9">
        <v>8949953.0299999993</v>
      </c>
      <c r="H155" s="9">
        <v>12686778.66</v>
      </c>
      <c r="I155" s="9">
        <v>12686778.66</v>
      </c>
      <c r="J155" s="9">
        <f t="shared" si="2"/>
        <v>0</v>
      </c>
      <c r="K155" s="7"/>
    </row>
    <row r="156" spans="1:11" s="3" customFormat="1">
      <c r="A156" s="13">
        <v>145</v>
      </c>
      <c r="B156" s="14" t="s">
        <v>631</v>
      </c>
      <c r="C156" s="15"/>
      <c r="D156" s="15"/>
      <c r="E156" s="16"/>
      <c r="F156" s="16"/>
      <c r="G156" s="9">
        <v>6573066.9100000001</v>
      </c>
      <c r="H156" s="9">
        <v>9317484.0999999996</v>
      </c>
      <c r="I156" s="9">
        <v>9317484.0999999996</v>
      </c>
      <c r="J156" s="9">
        <f t="shared" si="2"/>
        <v>0</v>
      </c>
      <c r="K156" s="7"/>
    </row>
    <row r="157" spans="1:11" s="3" customFormat="1">
      <c r="A157" s="13">
        <v>146</v>
      </c>
      <c r="B157" s="14" t="s">
        <v>632</v>
      </c>
      <c r="C157" s="15"/>
      <c r="D157" s="15"/>
      <c r="E157" s="16"/>
      <c r="F157" s="16"/>
      <c r="G157" s="9">
        <v>2342313.2999999998</v>
      </c>
      <c r="H157" s="9">
        <v>3212045.8</v>
      </c>
      <c r="I157" s="9">
        <v>3212045.8</v>
      </c>
      <c r="J157" s="9">
        <f t="shared" si="2"/>
        <v>0</v>
      </c>
      <c r="K157" s="7"/>
    </row>
    <row r="158" spans="1:11" s="3" customFormat="1" ht="76.5">
      <c r="A158" s="13">
        <v>147</v>
      </c>
      <c r="B158" s="14" t="s">
        <v>633</v>
      </c>
      <c r="C158" s="15"/>
      <c r="D158" s="15"/>
      <c r="E158" s="16"/>
      <c r="F158" s="16"/>
      <c r="G158" s="9"/>
      <c r="H158" s="9">
        <v>6248074.21</v>
      </c>
      <c r="I158" s="9">
        <v>1115349.19</v>
      </c>
      <c r="J158" s="9">
        <f t="shared" si="2"/>
        <v>-5132725.0199999996</v>
      </c>
      <c r="K158" s="7" t="s">
        <v>634</v>
      </c>
    </row>
    <row r="159" spans="1:11" s="3" customFormat="1">
      <c r="A159" s="13"/>
      <c r="B159" s="14" t="s">
        <v>635</v>
      </c>
      <c r="C159" s="15"/>
      <c r="D159" s="15"/>
      <c r="E159" s="16"/>
      <c r="F159" s="16"/>
      <c r="G159" s="9"/>
      <c r="H159" s="9">
        <v>0</v>
      </c>
      <c r="I159" s="9">
        <v>4638549.3600000003</v>
      </c>
      <c r="J159" s="9">
        <f t="shared" si="2"/>
        <v>4638549.3600000003</v>
      </c>
      <c r="K159" s="7" t="s">
        <v>636</v>
      </c>
    </row>
    <row r="160" spans="1:11" s="3" customFormat="1">
      <c r="A160" s="13"/>
      <c r="B160" s="14" t="s">
        <v>637</v>
      </c>
      <c r="C160" s="15"/>
      <c r="D160" s="15"/>
      <c r="E160" s="16"/>
      <c r="F160" s="16"/>
      <c r="G160" s="9"/>
      <c r="H160" s="9">
        <v>0</v>
      </c>
      <c r="I160" s="9">
        <v>4471238.51</v>
      </c>
      <c r="J160" s="9">
        <f t="shared" si="2"/>
        <v>4471238.51</v>
      </c>
      <c r="K160" s="7" t="s">
        <v>636</v>
      </c>
    </row>
    <row r="161" spans="1:11" s="3" customFormat="1">
      <c r="A161" s="13"/>
      <c r="B161" s="14" t="s">
        <v>638</v>
      </c>
      <c r="C161" s="15"/>
      <c r="D161" s="15"/>
      <c r="E161" s="16"/>
      <c r="F161" s="16"/>
      <c r="G161" s="9"/>
      <c r="H161" s="9"/>
      <c r="I161" s="9">
        <v>10384812</v>
      </c>
      <c r="J161" s="9">
        <f t="shared" si="2"/>
        <v>10384812</v>
      </c>
      <c r="K161" s="7" t="s">
        <v>636</v>
      </c>
    </row>
    <row r="162" spans="1:11" s="3" customFormat="1" ht="25.5">
      <c r="A162" s="13"/>
      <c r="B162" s="14" t="s">
        <v>639</v>
      </c>
      <c r="C162" s="15"/>
      <c r="D162" s="15"/>
      <c r="E162" s="16"/>
      <c r="F162" s="16"/>
      <c r="G162" s="9"/>
      <c r="H162" s="9">
        <v>0</v>
      </c>
      <c r="I162" s="9">
        <v>8381840.4199999999</v>
      </c>
      <c r="J162" s="9">
        <f t="shared" si="2"/>
        <v>8381840.4199999999</v>
      </c>
      <c r="K162" s="7" t="s">
        <v>636</v>
      </c>
    </row>
    <row r="163" spans="1:11" s="3" customFormat="1" ht="25.5">
      <c r="A163" s="13"/>
      <c r="B163" s="14" t="s">
        <v>221</v>
      </c>
      <c r="C163" s="15"/>
      <c r="D163" s="15"/>
      <c r="E163" s="16"/>
      <c r="F163" s="16"/>
      <c r="G163" s="9"/>
      <c r="H163" s="9">
        <v>0</v>
      </c>
      <c r="I163" s="9">
        <v>3134513.66</v>
      </c>
      <c r="J163" s="9">
        <f t="shared" si="2"/>
        <v>3134513.66</v>
      </c>
      <c r="K163" s="7" t="s">
        <v>640</v>
      </c>
    </row>
    <row r="164" spans="1:11" s="3" customFormat="1" ht="25.5">
      <c r="A164" s="13"/>
      <c r="B164" s="14" t="s">
        <v>245</v>
      </c>
      <c r="C164" s="15"/>
      <c r="D164" s="15"/>
      <c r="E164" s="16"/>
      <c r="F164" s="16"/>
      <c r="G164" s="9"/>
      <c r="H164" s="9">
        <v>0</v>
      </c>
      <c r="I164" s="9">
        <v>4430408</v>
      </c>
      <c r="J164" s="9">
        <f t="shared" si="2"/>
        <v>4430408</v>
      </c>
      <c r="K164" s="7" t="s">
        <v>640</v>
      </c>
    </row>
    <row r="165" spans="1:11" s="3" customFormat="1" ht="51">
      <c r="A165" s="13"/>
      <c r="B165" s="14" t="s">
        <v>164</v>
      </c>
      <c r="C165" s="15"/>
      <c r="D165" s="15"/>
      <c r="E165" s="16"/>
      <c r="F165" s="16"/>
      <c r="G165" s="9"/>
      <c r="H165" s="9">
        <v>0</v>
      </c>
      <c r="I165" s="9">
        <v>5006361.04</v>
      </c>
      <c r="J165" s="9">
        <f t="shared" si="2"/>
        <v>5006361.04</v>
      </c>
      <c r="K165" s="7" t="s">
        <v>641</v>
      </c>
    </row>
    <row r="166" spans="1:11" s="3" customFormat="1" ht="25.5">
      <c r="A166" s="13"/>
      <c r="B166" s="14" t="s">
        <v>266</v>
      </c>
      <c r="C166" s="15"/>
      <c r="D166" s="15"/>
      <c r="E166" s="16"/>
      <c r="F166" s="16"/>
      <c r="G166" s="9"/>
      <c r="H166" s="9">
        <v>0</v>
      </c>
      <c r="I166" s="9">
        <v>7115811.3899999997</v>
      </c>
      <c r="J166" s="9">
        <f t="shared" si="2"/>
        <v>7115811.3899999997</v>
      </c>
      <c r="K166" s="7" t="s">
        <v>640</v>
      </c>
    </row>
    <row r="167" spans="1:11" s="3" customFormat="1" ht="25.5">
      <c r="A167" s="13"/>
      <c r="B167" s="14" t="s">
        <v>227</v>
      </c>
      <c r="C167" s="15"/>
      <c r="D167" s="15"/>
      <c r="E167" s="16"/>
      <c r="F167" s="16"/>
      <c r="G167" s="9"/>
      <c r="H167" s="9">
        <v>0</v>
      </c>
      <c r="I167" s="9">
        <v>3342149.42</v>
      </c>
      <c r="J167" s="9">
        <f t="shared" si="2"/>
        <v>3342149.42</v>
      </c>
      <c r="K167" s="7" t="s">
        <v>640</v>
      </c>
    </row>
    <row r="168" spans="1:11" s="3" customFormat="1" ht="25.5">
      <c r="A168" s="13"/>
      <c r="B168" s="14" t="s">
        <v>233</v>
      </c>
      <c r="C168" s="15"/>
      <c r="D168" s="15"/>
      <c r="E168" s="16"/>
      <c r="F168" s="16"/>
      <c r="G168" s="9"/>
      <c r="H168" s="9">
        <v>0</v>
      </c>
      <c r="I168" s="9">
        <v>4086173.16</v>
      </c>
      <c r="J168" s="9">
        <f t="shared" si="2"/>
        <v>4086173.16</v>
      </c>
      <c r="K168" s="7" t="s">
        <v>640</v>
      </c>
    </row>
    <row r="169" spans="1:11" s="3" customFormat="1" ht="25.5">
      <c r="A169" s="13"/>
      <c r="B169" s="14" t="s">
        <v>234</v>
      </c>
      <c r="C169" s="15"/>
      <c r="D169" s="15"/>
      <c r="E169" s="16"/>
      <c r="F169" s="16"/>
      <c r="G169" s="9"/>
      <c r="H169" s="9">
        <v>0</v>
      </c>
      <c r="I169" s="9">
        <v>4092032.11</v>
      </c>
      <c r="J169" s="9">
        <f t="shared" si="2"/>
        <v>4092032.11</v>
      </c>
      <c r="K169" s="7" t="s">
        <v>640</v>
      </c>
    </row>
    <row r="170" spans="1:11" s="3" customFormat="1" ht="26.25" customHeight="1">
      <c r="A170" s="13"/>
      <c r="B170" s="14" t="s">
        <v>242</v>
      </c>
      <c r="C170" s="15"/>
      <c r="D170" s="15"/>
      <c r="E170" s="16"/>
      <c r="F170" s="16"/>
      <c r="G170" s="9"/>
      <c r="H170" s="9"/>
      <c r="I170" s="9">
        <v>5868437.4000000004</v>
      </c>
      <c r="J170" s="9">
        <f t="shared" si="2"/>
        <v>5868437.4000000004</v>
      </c>
      <c r="K170" s="7" t="s">
        <v>640</v>
      </c>
    </row>
    <row r="171" spans="1:11" s="3" customFormat="1" ht="43.5" customHeight="1">
      <c r="A171" s="233" t="s">
        <v>284</v>
      </c>
      <c r="B171" s="233"/>
      <c r="C171" s="12">
        <v>118053.4</v>
      </c>
      <c r="D171" s="26"/>
      <c r="E171" s="12"/>
      <c r="F171" s="12"/>
      <c r="G171" s="12">
        <f>SUM(G12:G158)</f>
        <v>512054489.13999999</v>
      </c>
      <c r="H171" s="12">
        <f>SUM(H12:H170)</f>
        <v>711682044.91999996</v>
      </c>
      <c r="I171" s="12">
        <f>SUM(I12:I170)</f>
        <v>798800630.17999995</v>
      </c>
      <c r="J171" s="12">
        <f>SUM(J12:J170)</f>
        <v>87118585.260000005</v>
      </c>
      <c r="K171" s="7"/>
    </row>
    <row r="172" spans="1:11" s="3" customFormat="1">
      <c r="A172" s="186" t="s">
        <v>285</v>
      </c>
      <c r="B172" s="187"/>
      <c r="C172" s="187"/>
      <c r="D172" s="187"/>
      <c r="E172" s="187"/>
      <c r="F172" s="187"/>
      <c r="G172" s="187"/>
      <c r="H172" s="187"/>
      <c r="I172" s="187"/>
      <c r="J172" s="187"/>
      <c r="K172" s="188"/>
    </row>
    <row r="173" spans="1:11" s="3" customFormat="1">
      <c r="A173" s="13">
        <v>148</v>
      </c>
      <c r="B173" s="27" t="s">
        <v>642</v>
      </c>
      <c r="C173" s="28">
        <v>977.9</v>
      </c>
      <c r="D173" s="15"/>
      <c r="E173" s="29"/>
      <c r="F173" s="29"/>
      <c r="G173" s="22">
        <v>2217120.69</v>
      </c>
      <c r="H173" s="9">
        <v>3040367.48</v>
      </c>
      <c r="I173" s="9">
        <v>3040367.48</v>
      </c>
      <c r="J173" s="9">
        <f t="shared" ref="J173:J193" si="3">I173-H173</f>
        <v>0</v>
      </c>
      <c r="K173" s="7"/>
    </row>
    <row r="174" spans="1:11" s="3" customFormat="1">
      <c r="A174" s="13">
        <v>149</v>
      </c>
      <c r="B174" s="27" t="s">
        <v>643</v>
      </c>
      <c r="C174" s="28"/>
      <c r="D174" s="15"/>
      <c r="E174" s="29"/>
      <c r="F174" s="29"/>
      <c r="G174" s="22">
        <v>2310005.5299999998</v>
      </c>
      <c r="H174" s="9">
        <v>3167741.72</v>
      </c>
      <c r="I174" s="9">
        <v>3167741.72</v>
      </c>
      <c r="J174" s="9">
        <f t="shared" si="3"/>
        <v>0</v>
      </c>
      <c r="K174" s="7"/>
    </row>
    <row r="175" spans="1:11" s="3" customFormat="1">
      <c r="A175" s="13">
        <v>150</v>
      </c>
      <c r="B175" s="27" t="s">
        <v>644</v>
      </c>
      <c r="C175" s="28"/>
      <c r="D175" s="15"/>
      <c r="E175" s="29"/>
      <c r="F175" s="29"/>
      <c r="G175" s="22">
        <v>2310005.5299999998</v>
      </c>
      <c r="H175" s="9">
        <v>3167741.72</v>
      </c>
      <c r="I175" s="9">
        <v>3167741.72</v>
      </c>
      <c r="J175" s="9">
        <f t="shared" si="3"/>
        <v>0</v>
      </c>
      <c r="K175" s="7"/>
    </row>
    <row r="176" spans="1:11" s="3" customFormat="1">
      <c r="A176" s="13">
        <v>151</v>
      </c>
      <c r="B176" s="27" t="s">
        <v>645</v>
      </c>
      <c r="C176" s="28"/>
      <c r="D176" s="15"/>
      <c r="E176" s="29"/>
      <c r="F176" s="29"/>
      <c r="G176" s="22">
        <v>1453849.63</v>
      </c>
      <c r="H176" s="9">
        <v>1993683.6</v>
      </c>
      <c r="I176" s="9">
        <v>1993683.6</v>
      </c>
      <c r="J176" s="9">
        <f t="shared" si="3"/>
        <v>0</v>
      </c>
      <c r="K176" s="7"/>
    </row>
    <row r="177" spans="1:11" s="3" customFormat="1">
      <c r="A177" s="13">
        <v>152</v>
      </c>
      <c r="B177" s="27" t="s">
        <v>646</v>
      </c>
      <c r="C177" s="28"/>
      <c r="D177" s="15"/>
      <c r="E177" s="29"/>
      <c r="F177" s="29"/>
      <c r="G177" s="22">
        <v>2242563.06</v>
      </c>
      <c r="H177" s="9">
        <v>3075256.95</v>
      </c>
      <c r="I177" s="9">
        <v>3075256.95</v>
      </c>
      <c r="J177" s="9">
        <f t="shared" si="3"/>
        <v>0</v>
      </c>
      <c r="K177" s="7"/>
    </row>
    <row r="178" spans="1:11" s="3" customFormat="1" ht="51">
      <c r="A178" s="13">
        <v>153</v>
      </c>
      <c r="B178" s="27" t="s">
        <v>647</v>
      </c>
      <c r="C178" s="28"/>
      <c r="D178" s="15"/>
      <c r="E178" s="29"/>
      <c r="F178" s="29"/>
      <c r="G178" s="22">
        <v>1392061.03</v>
      </c>
      <c r="H178" s="9">
        <v>1908952.04</v>
      </c>
      <c r="I178" s="9">
        <v>2669047.83</v>
      </c>
      <c r="J178" s="9">
        <f t="shared" si="3"/>
        <v>760095.79</v>
      </c>
      <c r="K178" s="7" t="s">
        <v>568</v>
      </c>
    </row>
    <row r="179" spans="1:11" s="3" customFormat="1">
      <c r="A179" s="13">
        <v>154</v>
      </c>
      <c r="B179" s="27" t="s">
        <v>648</v>
      </c>
      <c r="C179" s="28"/>
      <c r="D179" s="15"/>
      <c r="E179" s="29"/>
      <c r="F179" s="29"/>
      <c r="G179" s="22">
        <v>1432849.58</v>
      </c>
      <c r="H179" s="9">
        <v>1964885.95</v>
      </c>
      <c r="I179" s="9">
        <v>1964885.95</v>
      </c>
      <c r="J179" s="9">
        <f t="shared" si="3"/>
        <v>0</v>
      </c>
      <c r="K179" s="7"/>
    </row>
    <row r="180" spans="1:11" s="3" customFormat="1">
      <c r="A180" s="13">
        <v>155</v>
      </c>
      <c r="B180" s="27" t="s">
        <v>649</v>
      </c>
      <c r="C180" s="28"/>
      <c r="D180" s="15"/>
      <c r="E180" s="29"/>
      <c r="F180" s="29"/>
      <c r="G180" s="22">
        <v>1453849.63</v>
      </c>
      <c r="H180" s="9">
        <v>1993683.6</v>
      </c>
      <c r="I180" s="9">
        <v>1993683.6</v>
      </c>
      <c r="J180" s="9">
        <f t="shared" si="3"/>
        <v>0</v>
      </c>
      <c r="K180" s="7"/>
    </row>
    <row r="181" spans="1:11" s="3" customFormat="1">
      <c r="A181" s="13">
        <v>156</v>
      </c>
      <c r="B181" s="27" t="s">
        <v>650</v>
      </c>
      <c r="C181" s="28"/>
      <c r="D181" s="15"/>
      <c r="E181" s="29"/>
      <c r="F181" s="29"/>
      <c r="G181" s="22">
        <v>5250012.57</v>
      </c>
      <c r="H181" s="9">
        <v>7199413.0099999998</v>
      </c>
      <c r="I181" s="9">
        <v>7199413.0099999998</v>
      </c>
      <c r="J181" s="9">
        <f t="shared" si="3"/>
        <v>0</v>
      </c>
      <c r="K181" s="7"/>
    </row>
    <row r="182" spans="1:11" s="3" customFormat="1">
      <c r="A182" s="13">
        <v>157</v>
      </c>
      <c r="B182" s="27" t="s">
        <v>651</v>
      </c>
      <c r="C182" s="28"/>
      <c r="D182" s="15"/>
      <c r="E182" s="29"/>
      <c r="F182" s="29"/>
      <c r="G182" s="22">
        <v>2369774.9</v>
      </c>
      <c r="H182" s="9">
        <v>3249704.27</v>
      </c>
      <c r="I182" s="9">
        <v>3249704.27</v>
      </c>
      <c r="J182" s="9">
        <f t="shared" si="3"/>
        <v>0</v>
      </c>
      <c r="K182" s="7"/>
    </row>
    <row r="183" spans="1:11" s="3" customFormat="1">
      <c r="A183" s="13">
        <v>158</v>
      </c>
      <c r="B183" s="27" t="s">
        <v>652</v>
      </c>
      <c r="C183" s="28"/>
      <c r="D183" s="15"/>
      <c r="E183" s="29"/>
      <c r="F183" s="29"/>
      <c r="G183" s="22">
        <v>918348.36</v>
      </c>
      <c r="H183" s="9">
        <v>1259343.47</v>
      </c>
      <c r="I183" s="9">
        <v>1259343.47</v>
      </c>
      <c r="J183" s="9">
        <f t="shared" si="3"/>
        <v>0</v>
      </c>
      <c r="K183" s="7"/>
    </row>
    <row r="184" spans="1:11" s="3" customFormat="1">
      <c r="A184" s="13">
        <v>159</v>
      </c>
      <c r="B184" s="27" t="s">
        <v>653</v>
      </c>
      <c r="C184" s="28"/>
      <c r="D184" s="15"/>
      <c r="E184" s="29"/>
      <c r="F184" s="29"/>
      <c r="G184" s="22">
        <v>1472830.45</v>
      </c>
      <c r="H184" s="9">
        <v>2019712.25</v>
      </c>
      <c r="I184" s="9">
        <v>2019712.25</v>
      </c>
      <c r="J184" s="9">
        <f t="shared" si="3"/>
        <v>0</v>
      </c>
      <c r="K184" s="7"/>
    </row>
    <row r="185" spans="1:11" s="3" customFormat="1">
      <c r="A185" s="13">
        <v>160</v>
      </c>
      <c r="B185" s="27" t="s">
        <v>654</v>
      </c>
      <c r="C185" s="28"/>
      <c r="D185" s="15"/>
      <c r="E185" s="29"/>
      <c r="F185" s="29"/>
      <c r="G185" s="22">
        <v>1635580.84</v>
      </c>
      <c r="H185" s="9">
        <v>2242894.0499999998</v>
      </c>
      <c r="I185" s="9">
        <v>2242894.0499999998</v>
      </c>
      <c r="J185" s="9">
        <f t="shared" si="3"/>
        <v>0</v>
      </c>
      <c r="K185" s="7"/>
    </row>
    <row r="186" spans="1:11" s="3" customFormat="1">
      <c r="A186" s="13">
        <v>161</v>
      </c>
      <c r="B186" s="27" t="s">
        <v>655</v>
      </c>
      <c r="C186" s="28"/>
      <c r="D186" s="15"/>
      <c r="E186" s="29"/>
      <c r="F186" s="29"/>
      <c r="G186" s="22">
        <v>1482926.63</v>
      </c>
      <c r="H186" s="9">
        <v>2033557.27</v>
      </c>
      <c r="I186" s="9">
        <v>2033557.27</v>
      </c>
      <c r="J186" s="9">
        <f t="shared" si="3"/>
        <v>0</v>
      </c>
      <c r="K186" s="7"/>
    </row>
    <row r="187" spans="1:11" s="3" customFormat="1">
      <c r="A187" s="13">
        <v>162</v>
      </c>
      <c r="B187" s="27" t="s">
        <v>656</v>
      </c>
      <c r="C187" s="28"/>
      <c r="D187" s="15"/>
      <c r="E187" s="29"/>
      <c r="F187" s="29"/>
      <c r="G187" s="22">
        <v>2012370.2</v>
      </c>
      <c r="H187" s="9">
        <v>2759590.39</v>
      </c>
      <c r="I187" s="9">
        <v>2759590.39</v>
      </c>
      <c r="J187" s="9">
        <f t="shared" si="3"/>
        <v>0</v>
      </c>
      <c r="K187" s="7"/>
    </row>
    <row r="188" spans="1:11" s="3" customFormat="1">
      <c r="A188" s="13">
        <v>163</v>
      </c>
      <c r="B188" s="14" t="s">
        <v>657</v>
      </c>
      <c r="C188" s="15"/>
      <c r="D188" s="15"/>
      <c r="E188" s="16"/>
      <c r="F188" s="16"/>
      <c r="G188" s="22">
        <v>2282929.64</v>
      </c>
      <c r="H188" s="9">
        <v>2782179.9</v>
      </c>
      <c r="I188" s="9">
        <v>2782179.9</v>
      </c>
      <c r="J188" s="9">
        <f t="shared" si="3"/>
        <v>0</v>
      </c>
      <c r="K188" s="7"/>
    </row>
    <row r="189" spans="1:11" s="3" customFormat="1">
      <c r="A189" s="13">
        <v>164</v>
      </c>
      <c r="B189" s="14" t="s">
        <v>658</v>
      </c>
      <c r="C189" s="15"/>
      <c r="D189" s="15"/>
      <c r="E189" s="16"/>
      <c r="F189" s="16"/>
      <c r="G189" s="22">
        <v>2282929.64</v>
      </c>
      <c r="H189" s="9">
        <v>2782179.9</v>
      </c>
      <c r="I189" s="9">
        <v>2782179.9</v>
      </c>
      <c r="J189" s="9">
        <f t="shared" si="3"/>
        <v>0</v>
      </c>
      <c r="K189" s="7"/>
    </row>
    <row r="190" spans="1:11" s="3" customFormat="1">
      <c r="A190" s="13">
        <v>165</v>
      </c>
      <c r="B190" s="14" t="s">
        <v>659</v>
      </c>
      <c r="C190" s="15"/>
      <c r="D190" s="15"/>
      <c r="E190" s="16"/>
      <c r="F190" s="16"/>
      <c r="G190" s="22"/>
      <c r="H190" s="9">
        <v>3033611.12</v>
      </c>
      <c r="I190" s="9">
        <v>3033611.12</v>
      </c>
      <c r="J190" s="9">
        <f t="shared" si="3"/>
        <v>0</v>
      </c>
      <c r="K190" s="7"/>
    </row>
    <row r="191" spans="1:11" s="3" customFormat="1">
      <c r="A191" s="13"/>
      <c r="B191" s="14" t="s">
        <v>660</v>
      </c>
      <c r="C191" s="15"/>
      <c r="D191" s="15"/>
      <c r="E191" s="16"/>
      <c r="F191" s="16"/>
      <c r="G191" s="22"/>
      <c r="H191" s="9">
        <v>0</v>
      </c>
      <c r="I191" s="9">
        <v>17143011.68</v>
      </c>
      <c r="J191" s="9">
        <f t="shared" si="3"/>
        <v>17143011.68</v>
      </c>
      <c r="K191" s="7" t="s">
        <v>636</v>
      </c>
    </row>
    <row r="192" spans="1:11" s="3" customFormat="1" ht="25.5">
      <c r="A192" s="13"/>
      <c r="B192" s="14" t="s">
        <v>292</v>
      </c>
      <c r="C192" s="15"/>
      <c r="D192" s="15"/>
      <c r="E192" s="16"/>
      <c r="F192" s="16"/>
      <c r="G192" s="22"/>
      <c r="H192" s="9">
        <v>0</v>
      </c>
      <c r="I192" s="9">
        <v>3147361.85</v>
      </c>
      <c r="J192" s="9">
        <f t="shared" si="3"/>
        <v>3147361.85</v>
      </c>
      <c r="K192" s="7" t="s">
        <v>640</v>
      </c>
    </row>
    <row r="193" spans="1:11" s="3" customFormat="1" ht="25.5">
      <c r="A193" s="13"/>
      <c r="B193" s="14" t="s">
        <v>290</v>
      </c>
      <c r="C193" s="15"/>
      <c r="D193" s="15"/>
      <c r="E193" s="16"/>
      <c r="F193" s="16"/>
      <c r="G193" s="22"/>
      <c r="H193" s="9">
        <v>0</v>
      </c>
      <c r="I193" s="9">
        <v>5929547.3099999996</v>
      </c>
      <c r="J193" s="9">
        <f t="shared" si="3"/>
        <v>5929547.3099999996</v>
      </c>
      <c r="K193" s="7" t="s">
        <v>640</v>
      </c>
    </row>
    <row r="194" spans="1:11" s="3" customFormat="1" ht="43.5" customHeight="1">
      <c r="A194" s="233" t="s">
        <v>293</v>
      </c>
      <c r="B194" s="233"/>
      <c r="C194" s="12">
        <v>977.9</v>
      </c>
      <c r="D194" s="26"/>
      <c r="E194" s="30"/>
      <c r="F194" s="30"/>
      <c r="G194" s="12">
        <f>SUM(G173:G189)</f>
        <v>34520007.909999996</v>
      </c>
      <c r="H194" s="12">
        <f>SUM(H173:H193)</f>
        <v>49674498.689999998</v>
      </c>
      <c r="I194" s="12">
        <f>SUM(I173:I193)</f>
        <v>76654515.319999993</v>
      </c>
      <c r="J194" s="12">
        <f>SUM(J173:J193)</f>
        <v>26980016.629999999</v>
      </c>
      <c r="K194" s="7"/>
    </row>
    <row r="195" spans="1:11" s="3" customFormat="1">
      <c r="A195" s="186" t="s">
        <v>294</v>
      </c>
      <c r="B195" s="187"/>
      <c r="C195" s="187"/>
      <c r="D195" s="187"/>
      <c r="E195" s="187"/>
      <c r="F195" s="187"/>
      <c r="G195" s="187"/>
      <c r="H195" s="187"/>
      <c r="I195" s="187"/>
      <c r="J195" s="187"/>
      <c r="K195" s="188"/>
    </row>
    <row r="196" spans="1:11" s="3" customFormat="1">
      <c r="A196" s="13">
        <v>166</v>
      </c>
      <c r="B196" s="31" t="s">
        <v>661</v>
      </c>
      <c r="C196" s="32">
        <v>4065.4</v>
      </c>
      <c r="D196" s="15"/>
      <c r="E196" s="33"/>
      <c r="F196" s="33"/>
      <c r="G196" s="22">
        <v>4506933.87</v>
      </c>
      <c r="H196" s="9">
        <v>6180419.1600000001</v>
      </c>
      <c r="I196" s="9">
        <v>6180419.1600000001</v>
      </c>
      <c r="J196" s="9">
        <f t="shared" ref="J196:J205" si="4">I196-H196</f>
        <v>0</v>
      </c>
      <c r="K196" s="7"/>
    </row>
    <row r="197" spans="1:11" s="3" customFormat="1">
      <c r="A197" s="13">
        <v>167</v>
      </c>
      <c r="B197" s="34" t="s">
        <v>662</v>
      </c>
      <c r="C197" s="32"/>
      <c r="D197" s="15"/>
      <c r="E197" s="33"/>
      <c r="F197" s="33"/>
      <c r="G197" s="22">
        <v>2661786.85</v>
      </c>
      <c r="H197" s="9">
        <v>3773148.36</v>
      </c>
      <c r="I197" s="9">
        <v>3773148.36</v>
      </c>
      <c r="J197" s="9">
        <f t="shared" si="4"/>
        <v>0</v>
      </c>
      <c r="K197" s="7"/>
    </row>
    <row r="198" spans="1:11" s="3" customFormat="1">
      <c r="A198" s="13">
        <v>168</v>
      </c>
      <c r="B198" s="34" t="s">
        <v>663</v>
      </c>
      <c r="C198" s="32"/>
      <c r="D198" s="15"/>
      <c r="E198" s="33"/>
      <c r="F198" s="33"/>
      <c r="G198" s="22">
        <v>4567510.93</v>
      </c>
      <c r="H198" s="9">
        <v>6263489.3099999996</v>
      </c>
      <c r="I198" s="9">
        <v>6263489.3099999996</v>
      </c>
      <c r="J198" s="9">
        <f t="shared" si="4"/>
        <v>0</v>
      </c>
      <c r="K198" s="7"/>
    </row>
    <row r="199" spans="1:11" s="3" customFormat="1">
      <c r="A199" s="13">
        <v>169</v>
      </c>
      <c r="B199" s="34" t="s">
        <v>664</v>
      </c>
      <c r="C199" s="32"/>
      <c r="D199" s="15"/>
      <c r="E199" s="33"/>
      <c r="F199" s="33"/>
      <c r="G199" s="22">
        <v>5225781.74</v>
      </c>
      <c r="H199" s="9">
        <v>7166184.9400000004</v>
      </c>
      <c r="I199" s="9">
        <v>7166184.9400000004</v>
      </c>
      <c r="J199" s="9">
        <f t="shared" si="4"/>
        <v>0</v>
      </c>
      <c r="K199" s="7"/>
    </row>
    <row r="200" spans="1:11" s="3" customFormat="1">
      <c r="A200" s="13">
        <v>170</v>
      </c>
      <c r="B200" s="34" t="s">
        <v>665</v>
      </c>
      <c r="C200" s="32"/>
      <c r="D200" s="15"/>
      <c r="E200" s="33"/>
      <c r="F200" s="33"/>
      <c r="G200" s="22">
        <v>1102502.6399999999</v>
      </c>
      <c r="H200" s="9">
        <v>1511876.73</v>
      </c>
      <c r="I200" s="9">
        <v>1511876.73</v>
      </c>
      <c r="J200" s="9">
        <f t="shared" si="4"/>
        <v>0</v>
      </c>
      <c r="K200" s="7"/>
    </row>
    <row r="201" spans="1:11" s="3" customFormat="1">
      <c r="A201" s="13">
        <v>171</v>
      </c>
      <c r="B201" s="34" t="s">
        <v>666</v>
      </c>
      <c r="C201" s="32">
        <v>1546</v>
      </c>
      <c r="D201" s="15"/>
      <c r="E201" s="33"/>
      <c r="F201" s="33"/>
      <c r="G201" s="22">
        <v>2112120.44</v>
      </c>
      <c r="H201" s="9">
        <v>2896379.23</v>
      </c>
      <c r="I201" s="9">
        <v>2896379.23</v>
      </c>
      <c r="J201" s="9">
        <f t="shared" si="4"/>
        <v>0</v>
      </c>
      <c r="K201" s="7"/>
    </row>
    <row r="202" spans="1:11" s="3" customFormat="1">
      <c r="A202" s="13">
        <v>172</v>
      </c>
      <c r="B202" s="34" t="s">
        <v>667</v>
      </c>
      <c r="C202" s="32">
        <v>6406.5</v>
      </c>
      <c r="D202" s="15"/>
      <c r="E202" s="33"/>
      <c r="F202" s="33"/>
      <c r="G202" s="22">
        <v>3630449.34</v>
      </c>
      <c r="H202" s="9">
        <v>5146251.28</v>
      </c>
      <c r="I202" s="9">
        <v>5146251.28</v>
      </c>
      <c r="J202" s="9">
        <f t="shared" si="4"/>
        <v>0</v>
      </c>
      <c r="K202" s="7"/>
    </row>
    <row r="203" spans="1:11" s="3" customFormat="1">
      <c r="A203" s="13">
        <v>173</v>
      </c>
      <c r="B203" s="34" t="s">
        <v>668</v>
      </c>
      <c r="C203" s="32">
        <v>4277</v>
      </c>
      <c r="D203" s="15"/>
      <c r="E203" s="33"/>
      <c r="F203" s="33"/>
      <c r="G203" s="22">
        <v>3076927.92</v>
      </c>
      <c r="H203" s="9">
        <v>4361621.04</v>
      </c>
      <c r="I203" s="9">
        <v>4361621.04</v>
      </c>
      <c r="J203" s="9">
        <f t="shared" si="4"/>
        <v>0</v>
      </c>
      <c r="K203" s="7"/>
    </row>
    <row r="204" spans="1:11" s="3" customFormat="1">
      <c r="A204" s="13">
        <v>174</v>
      </c>
      <c r="B204" s="31" t="s">
        <v>669</v>
      </c>
      <c r="C204" s="32"/>
      <c r="D204" s="15"/>
      <c r="E204" s="33"/>
      <c r="F204" s="33"/>
      <c r="G204" s="22">
        <v>3699639.52</v>
      </c>
      <c r="H204" s="9">
        <v>5244330.0599999996</v>
      </c>
      <c r="I204" s="9">
        <v>5244330.0599999996</v>
      </c>
      <c r="J204" s="9">
        <f t="shared" si="4"/>
        <v>0</v>
      </c>
      <c r="K204" s="7"/>
    </row>
    <row r="205" spans="1:11" s="3" customFormat="1">
      <c r="A205" s="13">
        <v>175</v>
      </c>
      <c r="B205" s="35" t="s">
        <v>670</v>
      </c>
      <c r="C205" s="36">
        <v>862.8</v>
      </c>
      <c r="D205" s="15"/>
      <c r="E205" s="36"/>
      <c r="F205" s="36"/>
      <c r="G205" s="22">
        <v>2629044.75</v>
      </c>
      <c r="H205" s="9">
        <v>3605244.52</v>
      </c>
      <c r="I205" s="9">
        <v>3605244.52</v>
      </c>
      <c r="J205" s="9">
        <f t="shared" si="4"/>
        <v>0</v>
      </c>
      <c r="K205" s="7"/>
    </row>
    <row r="206" spans="1:11" s="3" customFormat="1" ht="30" customHeight="1">
      <c r="A206" s="233" t="s">
        <v>298</v>
      </c>
      <c r="B206" s="233"/>
      <c r="C206" s="12">
        <v>16294.9</v>
      </c>
      <c r="D206" s="26"/>
      <c r="E206" s="30"/>
      <c r="F206" s="30"/>
      <c r="G206" s="12">
        <f>SUM(G196:G205)</f>
        <v>33212698</v>
      </c>
      <c r="H206" s="12">
        <f>SUM(H196:H205)</f>
        <v>46148944.630000003</v>
      </c>
      <c r="I206" s="12">
        <f>SUM(I196:I205)</f>
        <v>46148944.630000003</v>
      </c>
      <c r="J206" s="12">
        <f>SUM(J196:J205)</f>
        <v>0</v>
      </c>
      <c r="K206" s="7"/>
    </row>
    <row r="207" spans="1:11" s="3" customFormat="1">
      <c r="A207" s="186" t="s">
        <v>671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8"/>
    </row>
    <row r="208" spans="1:11" s="3" customFormat="1">
      <c r="A208" s="13">
        <v>176</v>
      </c>
      <c r="B208" s="37" t="s">
        <v>672</v>
      </c>
      <c r="C208" s="32">
        <v>4065.4</v>
      </c>
      <c r="D208" s="15"/>
      <c r="E208" s="33"/>
      <c r="F208" s="33"/>
      <c r="G208" s="9">
        <v>2452557.46</v>
      </c>
      <c r="H208" s="9">
        <v>3869638.2</v>
      </c>
      <c r="I208" s="9">
        <v>3869638.2</v>
      </c>
      <c r="J208" s="9">
        <f>I208-H208</f>
        <v>0</v>
      </c>
      <c r="K208" s="7"/>
    </row>
    <row r="209" spans="1:11" s="3" customFormat="1">
      <c r="A209" s="13">
        <v>177</v>
      </c>
      <c r="B209" s="37" t="s">
        <v>673</v>
      </c>
      <c r="C209" s="32">
        <v>1546</v>
      </c>
      <c r="D209" s="15"/>
      <c r="E209" s="33"/>
      <c r="F209" s="33"/>
      <c r="G209" s="22">
        <v>1965815.06</v>
      </c>
      <c r="H209" s="9">
        <v>2786591.23</v>
      </c>
      <c r="I209" s="9">
        <v>2786591.23</v>
      </c>
      <c r="J209" s="9">
        <f>I209-H209</f>
        <v>0</v>
      </c>
      <c r="K209" s="7"/>
    </row>
    <row r="210" spans="1:11" s="3" customFormat="1" ht="33.75" customHeight="1">
      <c r="A210" s="233" t="s">
        <v>674</v>
      </c>
      <c r="B210" s="233"/>
      <c r="C210" s="12">
        <v>5611.4</v>
      </c>
      <c r="D210" s="26"/>
      <c r="E210" s="30"/>
      <c r="F210" s="30"/>
      <c r="G210" s="12">
        <f>SUM(G208:G209)</f>
        <v>4418372.5199999996</v>
      </c>
      <c r="H210" s="12">
        <f>SUM(H208:H209)</f>
        <v>6656229.4299999997</v>
      </c>
      <c r="I210" s="12">
        <f>SUM(I208:I209)</f>
        <v>6656229.4299999997</v>
      </c>
      <c r="J210" s="12">
        <f>SUM(J208:J209)</f>
        <v>0</v>
      </c>
      <c r="K210" s="7"/>
    </row>
    <row r="211" spans="1:11" s="3" customFormat="1">
      <c r="A211" s="189" t="s">
        <v>306</v>
      </c>
      <c r="B211" s="190"/>
      <c r="C211" s="190"/>
      <c r="D211" s="190"/>
      <c r="E211" s="190"/>
      <c r="F211" s="190"/>
      <c r="G211" s="190"/>
      <c r="H211" s="190"/>
      <c r="I211" s="190"/>
      <c r="J211" s="190"/>
      <c r="K211" s="191"/>
    </row>
    <row r="212" spans="1:11" s="3" customFormat="1">
      <c r="A212" s="38">
        <v>178</v>
      </c>
      <c r="B212" s="11" t="s">
        <v>675</v>
      </c>
      <c r="C212" s="12">
        <v>702.8</v>
      </c>
      <c r="D212" s="15"/>
      <c r="E212" s="12"/>
      <c r="F212" s="12"/>
      <c r="G212" s="22">
        <v>3870579.96</v>
      </c>
      <c r="H212" s="9">
        <v>5486642.3399999999</v>
      </c>
      <c r="I212" s="9">
        <v>5486642.3399999999</v>
      </c>
      <c r="J212" s="9">
        <f>I212-H212</f>
        <v>0</v>
      </c>
      <c r="K212" s="7"/>
    </row>
    <row r="213" spans="1:11" s="3" customFormat="1">
      <c r="A213" s="38">
        <v>179</v>
      </c>
      <c r="B213" s="11" t="s">
        <v>676</v>
      </c>
      <c r="C213" s="12"/>
      <c r="D213" s="15"/>
      <c r="E213" s="12"/>
      <c r="F213" s="12"/>
      <c r="G213" s="22">
        <v>2593183.13</v>
      </c>
      <c r="H213" s="9">
        <v>3556066.98</v>
      </c>
      <c r="I213" s="9">
        <v>3556066.98</v>
      </c>
      <c r="J213" s="9">
        <f>I213-H213</f>
        <v>0</v>
      </c>
      <c r="K213" s="7"/>
    </row>
    <row r="214" spans="1:11" s="3" customFormat="1">
      <c r="A214" s="38">
        <v>180</v>
      </c>
      <c r="B214" s="11" t="s">
        <v>677</v>
      </c>
      <c r="C214" s="12">
        <v>1798.2</v>
      </c>
      <c r="D214" s="15"/>
      <c r="E214" s="12"/>
      <c r="F214" s="12"/>
      <c r="G214" s="22">
        <v>1599234.6</v>
      </c>
      <c r="H214" s="9">
        <v>2193051.96</v>
      </c>
      <c r="I214" s="9">
        <v>2193051.96</v>
      </c>
      <c r="J214" s="9">
        <f>I214-H214</f>
        <v>0</v>
      </c>
      <c r="K214" s="7"/>
    </row>
    <row r="215" spans="1:11" s="3" customFormat="1" ht="33.75" customHeight="1">
      <c r="A215" s="250" t="s">
        <v>310</v>
      </c>
      <c r="B215" s="250"/>
      <c r="C215" s="39">
        <v>2501</v>
      </c>
      <c r="D215" s="40"/>
      <c r="E215" s="12"/>
      <c r="F215" s="12"/>
      <c r="G215" s="39">
        <f>SUM(G212:G214)</f>
        <v>8062997.6900000004</v>
      </c>
      <c r="H215" s="39">
        <f>SUM(H212:H214)</f>
        <v>11235761.279999999</v>
      </c>
      <c r="I215" s="39">
        <f>SUM(I212:I214)</f>
        <v>11235761.279999999</v>
      </c>
      <c r="J215" s="39">
        <f>SUM(J212:J214)</f>
        <v>0</v>
      </c>
      <c r="K215" s="7"/>
    </row>
    <row r="216" spans="1:11" s="3" customFormat="1">
      <c r="A216" s="186" t="s">
        <v>311</v>
      </c>
      <c r="B216" s="187"/>
      <c r="C216" s="187"/>
      <c r="D216" s="187"/>
      <c r="E216" s="187"/>
      <c r="F216" s="187"/>
      <c r="G216" s="187"/>
      <c r="H216" s="187"/>
      <c r="I216" s="187"/>
      <c r="J216" s="187"/>
      <c r="K216" s="188"/>
    </row>
    <row r="217" spans="1:11" s="3" customFormat="1">
      <c r="A217" s="13">
        <v>181</v>
      </c>
      <c r="B217" s="41" t="s">
        <v>678</v>
      </c>
      <c r="C217" s="12">
        <v>622.20000000000005</v>
      </c>
      <c r="D217" s="15"/>
      <c r="E217" s="12"/>
      <c r="F217" s="12"/>
      <c r="G217" s="22">
        <v>2713852.65</v>
      </c>
      <c r="H217" s="9">
        <v>3721542.72</v>
      </c>
      <c r="I217" s="9">
        <v>3721542.72</v>
      </c>
      <c r="J217" s="9">
        <f t="shared" ref="J217:J225" si="5">I217-H217</f>
        <v>0</v>
      </c>
      <c r="K217" s="7"/>
    </row>
    <row r="218" spans="1:11" s="3" customFormat="1">
      <c r="A218" s="13">
        <v>182</v>
      </c>
      <c r="B218" s="41" t="s">
        <v>679</v>
      </c>
      <c r="C218" s="12"/>
      <c r="D218" s="15"/>
      <c r="E218" s="12"/>
      <c r="F218" s="12"/>
      <c r="G218" s="22">
        <v>2507890.62</v>
      </c>
      <c r="H218" s="9">
        <v>3439104.21</v>
      </c>
      <c r="I218" s="9">
        <v>3439104.21</v>
      </c>
      <c r="J218" s="9">
        <f t="shared" si="5"/>
        <v>0</v>
      </c>
      <c r="K218" s="7"/>
    </row>
    <row r="219" spans="1:11" s="3" customFormat="1">
      <c r="A219" s="13">
        <v>183</v>
      </c>
      <c r="B219" s="41" t="s">
        <v>680</v>
      </c>
      <c r="C219" s="12"/>
      <c r="D219" s="15"/>
      <c r="E219" s="12"/>
      <c r="F219" s="12"/>
      <c r="G219" s="22">
        <v>1829427.45</v>
      </c>
      <c r="H219" s="9">
        <v>2508718.54</v>
      </c>
      <c r="I219" s="9">
        <v>2508718.54</v>
      </c>
      <c r="J219" s="9">
        <f t="shared" si="5"/>
        <v>0</v>
      </c>
      <c r="K219" s="7"/>
    </row>
    <row r="220" spans="1:11" s="3" customFormat="1">
      <c r="A220" s="13">
        <v>184</v>
      </c>
      <c r="B220" s="41" t="s">
        <v>681</v>
      </c>
      <c r="C220" s="12"/>
      <c r="D220" s="15"/>
      <c r="E220" s="12"/>
      <c r="F220" s="12"/>
      <c r="G220" s="22">
        <v>2083851.14</v>
      </c>
      <c r="H220" s="9">
        <v>2857613.16</v>
      </c>
      <c r="I220" s="9">
        <v>2857613.16</v>
      </c>
      <c r="J220" s="9">
        <f t="shared" si="5"/>
        <v>0</v>
      </c>
      <c r="K220" s="7"/>
    </row>
    <row r="221" spans="1:11" s="3" customFormat="1">
      <c r="A221" s="13">
        <v>185</v>
      </c>
      <c r="B221" s="41" t="s">
        <v>682</v>
      </c>
      <c r="C221" s="12"/>
      <c r="D221" s="15"/>
      <c r="E221" s="12"/>
      <c r="F221" s="12"/>
      <c r="G221" s="22">
        <v>2520006.0299999998</v>
      </c>
      <c r="H221" s="9">
        <v>3455718.24</v>
      </c>
      <c r="I221" s="9">
        <v>3455718.24</v>
      </c>
      <c r="J221" s="9">
        <f t="shared" si="5"/>
        <v>0</v>
      </c>
      <c r="K221" s="7"/>
    </row>
    <row r="222" spans="1:11" s="3" customFormat="1">
      <c r="A222" s="13">
        <v>186</v>
      </c>
      <c r="B222" s="41" t="s">
        <v>683</v>
      </c>
      <c r="C222" s="12"/>
      <c r="D222" s="15"/>
      <c r="E222" s="12"/>
      <c r="F222" s="12"/>
      <c r="G222" s="22">
        <v>1437695.75</v>
      </c>
      <c r="H222" s="9">
        <v>1971531.56</v>
      </c>
      <c r="I222" s="9">
        <v>1971531.56</v>
      </c>
      <c r="J222" s="9">
        <f t="shared" si="5"/>
        <v>0</v>
      </c>
      <c r="K222" s="7"/>
    </row>
    <row r="223" spans="1:11" s="3" customFormat="1">
      <c r="A223" s="13">
        <v>187</v>
      </c>
      <c r="B223" s="41" t="s">
        <v>684</v>
      </c>
      <c r="C223" s="12"/>
      <c r="D223" s="15"/>
      <c r="E223" s="12"/>
      <c r="F223" s="12"/>
      <c r="G223" s="22">
        <v>1449811.16</v>
      </c>
      <c r="H223" s="9">
        <v>1988145.59</v>
      </c>
      <c r="I223" s="9">
        <v>1988145.59</v>
      </c>
      <c r="J223" s="9">
        <f t="shared" si="5"/>
        <v>0</v>
      </c>
      <c r="K223" s="7"/>
    </row>
    <row r="224" spans="1:11" s="3" customFormat="1">
      <c r="A224" s="13">
        <v>188</v>
      </c>
      <c r="B224" s="41" t="s">
        <v>685</v>
      </c>
      <c r="C224" s="12"/>
      <c r="D224" s="15"/>
      <c r="E224" s="12"/>
      <c r="F224" s="12"/>
      <c r="G224" s="22">
        <v>2305967.06</v>
      </c>
      <c r="H224" s="9">
        <v>3162203.71</v>
      </c>
      <c r="I224" s="9">
        <v>3162203.71</v>
      </c>
      <c r="J224" s="9">
        <f t="shared" si="5"/>
        <v>0</v>
      </c>
      <c r="K224" s="7"/>
    </row>
    <row r="225" spans="1:11" s="3" customFormat="1">
      <c r="A225" s="13">
        <v>189</v>
      </c>
      <c r="B225" s="41" t="s">
        <v>686</v>
      </c>
      <c r="C225" s="12"/>
      <c r="D225" s="15"/>
      <c r="E225" s="12"/>
      <c r="F225" s="12"/>
      <c r="G225" s="22">
        <v>1187310.54</v>
      </c>
      <c r="H225" s="9">
        <v>1628174.94</v>
      </c>
      <c r="I225" s="9">
        <v>1628174.94</v>
      </c>
      <c r="J225" s="9">
        <f t="shared" si="5"/>
        <v>0</v>
      </c>
      <c r="K225" s="7"/>
    </row>
    <row r="226" spans="1:11" s="3" customFormat="1" ht="33.75" customHeight="1">
      <c r="A226" s="233" t="s">
        <v>318</v>
      </c>
      <c r="B226" s="233"/>
      <c r="C226" s="12">
        <v>622.20000000000005</v>
      </c>
      <c r="D226" s="26"/>
      <c r="E226" s="12"/>
      <c r="F226" s="12"/>
      <c r="G226" s="12">
        <f>SUM(G217:G225)</f>
        <v>18035812.399999999</v>
      </c>
      <c r="H226" s="12">
        <f>SUM(H217:H225)</f>
        <v>24732752.670000002</v>
      </c>
      <c r="I226" s="12">
        <f>SUM(I217:I225)</f>
        <v>24732752.670000002</v>
      </c>
      <c r="J226" s="12">
        <f>SUM(J217:J225)</f>
        <v>0</v>
      </c>
      <c r="K226" s="7"/>
    </row>
    <row r="227" spans="1:11" s="3" customFormat="1">
      <c r="A227" s="260" t="s">
        <v>319</v>
      </c>
      <c r="B227" s="261"/>
      <c r="C227" s="261"/>
      <c r="D227" s="261"/>
      <c r="E227" s="261"/>
      <c r="F227" s="261"/>
      <c r="G227" s="261"/>
      <c r="H227" s="261"/>
      <c r="I227" s="261"/>
      <c r="J227" s="261"/>
      <c r="K227" s="262"/>
    </row>
    <row r="228" spans="1:11" s="3" customFormat="1">
      <c r="A228" s="13">
        <v>190</v>
      </c>
      <c r="B228" s="11" t="s">
        <v>687</v>
      </c>
      <c r="C228" s="12">
        <v>924.1</v>
      </c>
      <c r="D228" s="15"/>
      <c r="E228" s="12"/>
      <c r="F228" s="12"/>
      <c r="G228" s="22">
        <v>1592369.2</v>
      </c>
      <c r="H228" s="9">
        <v>2183637.34</v>
      </c>
      <c r="I228" s="9">
        <v>2183637.34</v>
      </c>
      <c r="J228" s="9">
        <f>I228-H228</f>
        <v>0</v>
      </c>
      <c r="K228" s="7"/>
    </row>
    <row r="229" spans="1:11" s="3" customFormat="1">
      <c r="A229" s="13">
        <v>191</v>
      </c>
      <c r="B229" s="11" t="s">
        <v>688</v>
      </c>
      <c r="C229" s="12"/>
      <c r="D229" s="15"/>
      <c r="E229" s="12"/>
      <c r="F229" s="12"/>
      <c r="G229" s="22">
        <v>1198618.25</v>
      </c>
      <c r="H229" s="9">
        <v>1643681.37</v>
      </c>
      <c r="I229" s="9">
        <v>1643681.37</v>
      </c>
      <c r="J229" s="9">
        <f>I229-H229</f>
        <v>0</v>
      </c>
      <c r="K229" s="7"/>
    </row>
    <row r="230" spans="1:11" s="3" customFormat="1">
      <c r="A230" s="13">
        <v>192</v>
      </c>
      <c r="B230" s="11" t="s">
        <v>689</v>
      </c>
      <c r="C230" s="12"/>
      <c r="D230" s="15"/>
      <c r="E230" s="12"/>
      <c r="F230" s="12"/>
      <c r="G230" s="22">
        <v>1461522.73</v>
      </c>
      <c r="H230" s="9">
        <v>2004205.82</v>
      </c>
      <c r="I230" s="9">
        <v>2004205.82</v>
      </c>
      <c r="J230" s="9">
        <f>I230-H230</f>
        <v>0</v>
      </c>
      <c r="K230" s="7"/>
    </row>
    <row r="231" spans="1:11" s="3" customFormat="1" ht="25.5">
      <c r="A231" s="13"/>
      <c r="B231" s="11" t="s">
        <v>323</v>
      </c>
      <c r="C231" s="12"/>
      <c r="D231" s="15"/>
      <c r="E231" s="12"/>
      <c r="F231" s="12"/>
      <c r="G231" s="22"/>
      <c r="H231" s="9"/>
      <c r="I231" s="9">
        <v>11414345.689999999</v>
      </c>
      <c r="J231" s="9">
        <f>I231-H231</f>
        <v>11414345.689999999</v>
      </c>
      <c r="K231" s="7" t="s">
        <v>640</v>
      </c>
    </row>
    <row r="232" spans="1:11" s="3" customFormat="1" ht="33.75" customHeight="1">
      <c r="A232" s="263" t="s">
        <v>324</v>
      </c>
      <c r="B232" s="263"/>
      <c r="C232" s="12">
        <v>924.1</v>
      </c>
      <c r="D232" s="12"/>
      <c r="E232" s="12"/>
      <c r="F232" s="12"/>
      <c r="G232" s="12">
        <f>SUM(G228:G230)</f>
        <v>4252510.18</v>
      </c>
      <c r="H232" s="12">
        <f>SUM(H228:H231)</f>
        <v>5831524.5300000003</v>
      </c>
      <c r="I232" s="12">
        <f>SUM(I228:I231)</f>
        <v>17245870.219999999</v>
      </c>
      <c r="J232" s="12">
        <f>SUM(J228:J231)</f>
        <v>11414345.689999999</v>
      </c>
      <c r="K232" s="7"/>
    </row>
    <row r="233" spans="1:11" s="3" customFormat="1">
      <c r="A233" s="260" t="s">
        <v>690</v>
      </c>
      <c r="B233" s="261"/>
      <c r="C233" s="261"/>
      <c r="D233" s="261"/>
      <c r="E233" s="261"/>
      <c r="F233" s="261"/>
      <c r="G233" s="261"/>
      <c r="H233" s="261"/>
      <c r="I233" s="261"/>
      <c r="J233" s="261"/>
      <c r="K233" s="262"/>
    </row>
    <row r="234" spans="1:11" s="3" customFormat="1">
      <c r="A234" s="13">
        <v>193</v>
      </c>
      <c r="B234" s="11" t="s">
        <v>691</v>
      </c>
      <c r="C234" s="12"/>
      <c r="D234" s="12"/>
      <c r="E234" s="12"/>
      <c r="F234" s="12"/>
      <c r="G234" s="12">
        <v>2500207.4300000002</v>
      </c>
      <c r="H234" s="12">
        <v>3544105.56</v>
      </c>
      <c r="I234" s="12">
        <v>3544105.56</v>
      </c>
      <c r="J234" s="9">
        <f>I234-H234</f>
        <v>0</v>
      </c>
      <c r="K234" s="7"/>
    </row>
    <row r="235" spans="1:11" s="3" customFormat="1" ht="33.75" customHeight="1">
      <c r="A235" s="260" t="s">
        <v>692</v>
      </c>
      <c r="B235" s="262"/>
      <c r="C235" s="12"/>
      <c r="D235" s="12"/>
      <c r="E235" s="12"/>
      <c r="F235" s="12"/>
      <c r="G235" s="12">
        <f>SUM(G234)</f>
        <v>2500207.4300000002</v>
      </c>
      <c r="H235" s="12">
        <f>SUM(H234)</f>
        <v>3544105.56</v>
      </c>
      <c r="I235" s="12">
        <f>SUM(I234)</f>
        <v>3544105.56</v>
      </c>
      <c r="J235" s="12">
        <f>SUM(J234)</f>
        <v>0</v>
      </c>
      <c r="K235" s="7"/>
    </row>
    <row r="236" spans="1:11" s="3" customFormat="1">
      <c r="A236" s="186" t="s">
        <v>325</v>
      </c>
      <c r="B236" s="187"/>
      <c r="C236" s="187"/>
      <c r="D236" s="187"/>
      <c r="E236" s="187"/>
      <c r="F236" s="187"/>
      <c r="G236" s="187"/>
      <c r="H236" s="187"/>
      <c r="I236" s="187"/>
      <c r="J236" s="187"/>
      <c r="K236" s="188"/>
    </row>
    <row r="237" spans="1:11" s="3" customFormat="1">
      <c r="A237" s="13">
        <v>194</v>
      </c>
      <c r="B237" s="11" t="s">
        <v>693</v>
      </c>
      <c r="C237" s="12">
        <v>961.6</v>
      </c>
      <c r="D237" s="15"/>
      <c r="E237" s="12"/>
      <c r="F237" s="12"/>
      <c r="G237" s="22">
        <v>2435601.98</v>
      </c>
      <c r="H237" s="9">
        <v>3339973.83</v>
      </c>
      <c r="I237" s="9">
        <v>3339973.83</v>
      </c>
      <c r="J237" s="9">
        <f t="shared" ref="J237:J248" si="6">I237-H237</f>
        <v>0</v>
      </c>
      <c r="K237" s="7"/>
    </row>
    <row r="238" spans="1:11" s="3" customFormat="1">
      <c r="A238" s="13">
        <v>195</v>
      </c>
      <c r="B238" s="11" t="s">
        <v>694</v>
      </c>
      <c r="C238" s="12">
        <v>964.1</v>
      </c>
      <c r="D238" s="15"/>
      <c r="E238" s="12"/>
      <c r="F238" s="12"/>
      <c r="G238" s="22">
        <v>3256008.38</v>
      </c>
      <c r="H238" s="9">
        <v>4615472</v>
      </c>
      <c r="I238" s="9">
        <v>4615472</v>
      </c>
      <c r="J238" s="9">
        <f t="shared" si="6"/>
        <v>0</v>
      </c>
      <c r="K238" s="7"/>
    </row>
    <row r="239" spans="1:11" s="3" customFormat="1">
      <c r="A239" s="13">
        <v>196</v>
      </c>
      <c r="B239" s="11" t="s">
        <v>695</v>
      </c>
      <c r="C239" s="12">
        <v>961.6</v>
      </c>
      <c r="D239" s="15"/>
      <c r="E239" s="12"/>
      <c r="F239" s="12"/>
      <c r="G239" s="22">
        <v>2645506.7999999998</v>
      </c>
      <c r="H239" s="9">
        <v>3750071.01</v>
      </c>
      <c r="I239" s="9">
        <v>3750071.01</v>
      </c>
      <c r="J239" s="9">
        <f t="shared" si="6"/>
        <v>0</v>
      </c>
      <c r="K239" s="7"/>
    </row>
    <row r="240" spans="1:11" s="3" customFormat="1">
      <c r="A240" s="13">
        <v>197</v>
      </c>
      <c r="B240" s="11" t="s">
        <v>696</v>
      </c>
      <c r="C240" s="12">
        <v>1676.6</v>
      </c>
      <c r="D240" s="15"/>
      <c r="E240" s="12"/>
      <c r="F240" s="12"/>
      <c r="G240" s="22">
        <v>1780965.8</v>
      </c>
      <c r="H240" s="9">
        <v>2442262.41</v>
      </c>
      <c r="I240" s="9">
        <v>2442262.41</v>
      </c>
      <c r="J240" s="9">
        <f t="shared" si="6"/>
        <v>0</v>
      </c>
      <c r="K240" s="7"/>
    </row>
    <row r="241" spans="1:11" s="3" customFormat="1">
      <c r="A241" s="13">
        <v>198</v>
      </c>
      <c r="B241" s="11" t="s">
        <v>697</v>
      </c>
      <c r="C241" s="12">
        <v>1295.5999999999999</v>
      </c>
      <c r="D241" s="15"/>
      <c r="E241" s="12"/>
      <c r="F241" s="12"/>
      <c r="G241" s="22">
        <v>1724427.21</v>
      </c>
      <c r="H241" s="9">
        <v>2364730.27</v>
      </c>
      <c r="I241" s="9">
        <v>2364730.27</v>
      </c>
      <c r="J241" s="9">
        <f t="shared" si="6"/>
        <v>0</v>
      </c>
      <c r="K241" s="7"/>
    </row>
    <row r="242" spans="1:11" s="3" customFormat="1">
      <c r="A242" s="13">
        <v>199</v>
      </c>
      <c r="B242" s="11" t="s">
        <v>698</v>
      </c>
      <c r="C242" s="12">
        <v>1545</v>
      </c>
      <c r="D242" s="15"/>
      <c r="E242" s="12"/>
      <c r="F242" s="12"/>
      <c r="G242" s="22">
        <v>2826929.85</v>
      </c>
      <c r="H242" s="9">
        <v>3876607.01</v>
      </c>
      <c r="I242" s="9">
        <v>3876607.01</v>
      </c>
      <c r="J242" s="9">
        <f t="shared" si="6"/>
        <v>0</v>
      </c>
      <c r="K242" s="7"/>
    </row>
    <row r="243" spans="1:11" s="3" customFormat="1">
      <c r="A243" s="13">
        <v>200</v>
      </c>
      <c r="B243" s="11" t="s">
        <v>699</v>
      </c>
      <c r="C243" s="12">
        <v>1546.6</v>
      </c>
      <c r="D243" s="15"/>
      <c r="E243" s="12"/>
      <c r="F243" s="12"/>
      <c r="G243" s="22">
        <v>2826929.85</v>
      </c>
      <c r="H243" s="9">
        <v>3876607.01</v>
      </c>
      <c r="I243" s="9">
        <v>3876607.01</v>
      </c>
      <c r="J243" s="9">
        <f t="shared" si="6"/>
        <v>0</v>
      </c>
      <c r="K243" s="7"/>
    </row>
    <row r="244" spans="1:11" s="3" customFormat="1">
      <c r="A244" s="13">
        <v>201</v>
      </c>
      <c r="B244" s="11" t="s">
        <v>700</v>
      </c>
      <c r="C244" s="12">
        <v>208.8</v>
      </c>
      <c r="D244" s="15"/>
      <c r="E244" s="12"/>
      <c r="F244" s="12"/>
      <c r="G244" s="22">
        <v>3170199.9</v>
      </c>
      <c r="H244" s="9">
        <v>4347337.8600000003</v>
      </c>
      <c r="I244" s="9">
        <v>4347337.8600000003</v>
      </c>
      <c r="J244" s="9">
        <f t="shared" si="6"/>
        <v>0</v>
      </c>
      <c r="K244" s="7"/>
    </row>
    <row r="245" spans="1:11" s="3" customFormat="1">
      <c r="A245" s="13">
        <v>202</v>
      </c>
      <c r="B245" s="11" t="s">
        <v>701</v>
      </c>
      <c r="C245" s="12">
        <v>2138.4</v>
      </c>
      <c r="D245" s="15"/>
      <c r="E245" s="12"/>
      <c r="F245" s="12"/>
      <c r="G245" s="22">
        <v>2826929.85</v>
      </c>
      <c r="H245" s="9">
        <v>3876607.01</v>
      </c>
      <c r="I245" s="9">
        <v>3876607.01</v>
      </c>
      <c r="J245" s="9">
        <f t="shared" si="6"/>
        <v>0</v>
      </c>
      <c r="K245" s="7"/>
    </row>
    <row r="246" spans="1:11" s="3" customFormat="1">
      <c r="A246" s="13">
        <v>203</v>
      </c>
      <c r="B246" s="11" t="s">
        <v>702</v>
      </c>
      <c r="C246" s="12"/>
      <c r="D246" s="15"/>
      <c r="E246" s="12"/>
      <c r="F246" s="12"/>
      <c r="G246" s="22">
        <v>84257.18</v>
      </c>
      <c r="H246" s="9">
        <v>129202.09</v>
      </c>
      <c r="I246" s="9">
        <v>129202.09</v>
      </c>
      <c r="J246" s="9">
        <f t="shared" si="6"/>
        <v>0</v>
      </c>
      <c r="K246" s="7"/>
    </row>
    <row r="247" spans="1:11" s="3" customFormat="1">
      <c r="A247" s="13">
        <v>204</v>
      </c>
      <c r="B247" s="11" t="s">
        <v>703</v>
      </c>
      <c r="C247" s="12">
        <v>375.9</v>
      </c>
      <c r="D247" s="15"/>
      <c r="E247" s="12"/>
      <c r="F247" s="12"/>
      <c r="G247" s="12">
        <v>1809235.1</v>
      </c>
      <c r="H247" s="9">
        <v>2481028.48</v>
      </c>
      <c r="I247" s="9">
        <v>2481028.48</v>
      </c>
      <c r="J247" s="9">
        <f t="shared" si="6"/>
        <v>0</v>
      </c>
      <c r="K247" s="7"/>
    </row>
    <row r="248" spans="1:11" s="3" customFormat="1">
      <c r="A248" s="13">
        <v>205</v>
      </c>
      <c r="B248" s="11" t="s">
        <v>704</v>
      </c>
      <c r="C248" s="12">
        <v>732.9</v>
      </c>
      <c r="D248" s="15"/>
      <c r="E248" s="12"/>
      <c r="F248" s="12"/>
      <c r="G248" s="12">
        <v>2180774.4500000002</v>
      </c>
      <c r="H248" s="9">
        <v>2990525.4</v>
      </c>
      <c r="I248" s="9">
        <v>2990525.4</v>
      </c>
      <c r="J248" s="9">
        <f t="shared" si="6"/>
        <v>0</v>
      </c>
      <c r="K248" s="7"/>
    </row>
    <row r="249" spans="1:11" s="3" customFormat="1" ht="33.75" customHeight="1">
      <c r="A249" s="233" t="s">
        <v>337</v>
      </c>
      <c r="B249" s="233"/>
      <c r="C249" s="12">
        <v>12407.1</v>
      </c>
      <c r="D249" s="26"/>
      <c r="E249" s="30"/>
      <c r="F249" s="30"/>
      <c r="G249" s="12">
        <f>SUM(G237:G248)</f>
        <v>27567766.350000001</v>
      </c>
      <c r="H249" s="12">
        <f>SUM(H237:H248)</f>
        <v>38090424.380000003</v>
      </c>
      <c r="I249" s="12">
        <f>SUM(I237:I248)</f>
        <v>38090424.380000003</v>
      </c>
      <c r="J249" s="12">
        <f>SUM(J237:J248)</f>
        <v>0</v>
      </c>
      <c r="K249" s="7"/>
    </row>
    <row r="250" spans="1:11" s="3" customFormat="1">
      <c r="A250" s="189" t="s">
        <v>338</v>
      </c>
      <c r="B250" s="190"/>
      <c r="C250" s="190"/>
      <c r="D250" s="190"/>
      <c r="E250" s="190"/>
      <c r="F250" s="190"/>
      <c r="G250" s="190"/>
      <c r="H250" s="190"/>
      <c r="I250" s="190"/>
      <c r="J250" s="190"/>
      <c r="K250" s="191"/>
    </row>
    <row r="251" spans="1:11" s="3" customFormat="1">
      <c r="A251" s="38">
        <v>206</v>
      </c>
      <c r="B251" s="11" t="s">
        <v>705</v>
      </c>
      <c r="C251" s="12"/>
      <c r="D251" s="15"/>
      <c r="E251" s="12"/>
      <c r="F251" s="12"/>
      <c r="G251" s="22">
        <v>2460640.5099999998</v>
      </c>
      <c r="H251" s="9">
        <v>3374309.49</v>
      </c>
      <c r="I251" s="9">
        <v>3374309.49</v>
      </c>
      <c r="J251" s="9">
        <f>I251-H251</f>
        <v>0</v>
      </c>
      <c r="K251" s="7"/>
    </row>
    <row r="252" spans="1:11" s="3" customFormat="1">
      <c r="A252" s="38">
        <v>207</v>
      </c>
      <c r="B252" s="11" t="s">
        <v>706</v>
      </c>
      <c r="C252" s="12"/>
      <c r="D252" s="15"/>
      <c r="E252" s="12"/>
      <c r="F252" s="12"/>
      <c r="G252" s="9">
        <v>2544236.86</v>
      </c>
      <c r="H252" s="9">
        <v>3488946.3</v>
      </c>
      <c r="I252" s="9">
        <v>3488946.3</v>
      </c>
      <c r="J252" s="9">
        <f>I252-H252</f>
        <v>0</v>
      </c>
      <c r="K252" s="7"/>
    </row>
    <row r="253" spans="1:11" s="3" customFormat="1">
      <c r="A253" s="38">
        <v>208</v>
      </c>
      <c r="B253" s="11" t="s">
        <v>707</v>
      </c>
      <c r="C253" s="12"/>
      <c r="D253" s="15"/>
      <c r="E253" s="12"/>
      <c r="F253" s="12"/>
      <c r="G253" s="9">
        <v>2544236.86</v>
      </c>
      <c r="H253" s="9">
        <v>3488946.3</v>
      </c>
      <c r="I253" s="9">
        <v>3488946.3</v>
      </c>
      <c r="J253" s="9">
        <f>I253-H253</f>
        <v>0</v>
      </c>
      <c r="K253" s="7"/>
    </row>
    <row r="254" spans="1:11" s="3" customFormat="1" ht="33.75" customHeight="1">
      <c r="A254" s="250" t="s">
        <v>344</v>
      </c>
      <c r="B254" s="250"/>
      <c r="C254" s="39" t="e">
        <v>#REF!</v>
      </c>
      <c r="D254" s="40"/>
      <c r="E254" s="39"/>
      <c r="F254" s="39"/>
      <c r="G254" s="39">
        <f>SUM(G251:G253)</f>
        <v>7549114.2300000004</v>
      </c>
      <c r="H254" s="39">
        <f>SUM(H251:H253)</f>
        <v>10352202.09</v>
      </c>
      <c r="I254" s="39">
        <f>SUM(I251:I253)</f>
        <v>10352202.09</v>
      </c>
      <c r="J254" s="39">
        <f>SUM(J251:J253)</f>
        <v>0</v>
      </c>
      <c r="K254" s="7"/>
    </row>
    <row r="255" spans="1:11" s="3" customFormat="1">
      <c r="A255" s="186" t="s">
        <v>708</v>
      </c>
      <c r="B255" s="187"/>
      <c r="C255" s="187"/>
      <c r="D255" s="187"/>
      <c r="E255" s="187"/>
      <c r="F255" s="187"/>
      <c r="G255" s="187"/>
      <c r="H255" s="187"/>
      <c r="I255" s="187"/>
      <c r="J255" s="187"/>
      <c r="K255" s="188"/>
    </row>
    <row r="256" spans="1:11" s="3" customFormat="1">
      <c r="A256" s="13">
        <v>209</v>
      </c>
      <c r="B256" s="11" t="s">
        <v>709</v>
      </c>
      <c r="C256" s="12">
        <v>858.98</v>
      </c>
      <c r="D256" s="15"/>
      <c r="E256" s="12"/>
      <c r="F256" s="12"/>
      <c r="G256" s="81">
        <v>111107.32</v>
      </c>
      <c r="H256" s="9">
        <v>368732.6</v>
      </c>
      <c r="I256" s="9">
        <v>0</v>
      </c>
      <c r="J256" s="9">
        <f t="shared" ref="J256:J263" si="7">I256-H256</f>
        <v>-368732.6</v>
      </c>
      <c r="K256" s="7" t="s">
        <v>710</v>
      </c>
    </row>
    <row r="257" spans="1:11" s="3" customFormat="1">
      <c r="A257" s="13">
        <v>210</v>
      </c>
      <c r="B257" s="11" t="s">
        <v>711</v>
      </c>
      <c r="C257" s="12"/>
      <c r="D257" s="15"/>
      <c r="E257" s="12"/>
      <c r="F257" s="12"/>
      <c r="G257" s="81">
        <v>111107.32</v>
      </c>
      <c r="H257" s="9">
        <v>368732.6</v>
      </c>
      <c r="I257" s="9">
        <v>0</v>
      </c>
      <c r="J257" s="9">
        <f t="shared" si="7"/>
        <v>-368732.6</v>
      </c>
      <c r="K257" s="7" t="s">
        <v>710</v>
      </c>
    </row>
    <row r="258" spans="1:11" s="3" customFormat="1">
      <c r="A258" s="13">
        <v>211</v>
      </c>
      <c r="B258" s="11" t="s">
        <v>712</v>
      </c>
      <c r="C258" s="12"/>
      <c r="D258" s="15"/>
      <c r="E258" s="12"/>
      <c r="F258" s="12"/>
      <c r="G258" s="81">
        <v>60033.8</v>
      </c>
      <c r="H258" s="9">
        <v>199234.56</v>
      </c>
      <c r="I258" s="9">
        <v>0</v>
      </c>
      <c r="J258" s="9">
        <f t="shared" si="7"/>
        <v>-199234.56</v>
      </c>
      <c r="K258" s="7" t="s">
        <v>710</v>
      </c>
    </row>
    <row r="259" spans="1:11" s="3" customFormat="1">
      <c r="A259" s="13">
        <v>212</v>
      </c>
      <c r="B259" s="11" t="s">
        <v>713</v>
      </c>
      <c r="C259" s="12"/>
      <c r="D259" s="15"/>
      <c r="E259" s="12"/>
      <c r="F259" s="12"/>
      <c r="G259" s="81">
        <v>111107.32</v>
      </c>
      <c r="H259" s="9">
        <v>368732.6</v>
      </c>
      <c r="I259" s="9">
        <v>0</v>
      </c>
      <c r="J259" s="9">
        <f t="shared" si="7"/>
        <v>-368732.6</v>
      </c>
      <c r="K259" s="7" t="s">
        <v>710</v>
      </c>
    </row>
    <row r="260" spans="1:11" s="3" customFormat="1">
      <c r="A260" s="13">
        <v>213</v>
      </c>
      <c r="B260" s="11" t="s">
        <v>714</v>
      </c>
      <c r="C260" s="12"/>
      <c r="D260" s="15"/>
      <c r="E260" s="12"/>
      <c r="F260" s="12"/>
      <c r="G260" s="81">
        <v>201606.03</v>
      </c>
      <c r="H260" s="9">
        <v>669071.25</v>
      </c>
      <c r="I260" s="9">
        <v>0</v>
      </c>
      <c r="J260" s="9">
        <f t="shared" si="7"/>
        <v>-669071.25</v>
      </c>
      <c r="K260" s="7" t="s">
        <v>710</v>
      </c>
    </row>
    <row r="261" spans="1:11" s="3" customFormat="1">
      <c r="A261" s="13">
        <v>214</v>
      </c>
      <c r="B261" s="11" t="s">
        <v>715</v>
      </c>
      <c r="C261" s="12"/>
      <c r="D261" s="15"/>
      <c r="E261" s="12"/>
      <c r="F261" s="12"/>
      <c r="G261" s="81">
        <v>241031.22</v>
      </c>
      <c r="H261" s="9">
        <v>799911.86</v>
      </c>
      <c r="I261" s="9">
        <v>0</v>
      </c>
      <c r="J261" s="9">
        <f t="shared" si="7"/>
        <v>-799911.86</v>
      </c>
      <c r="K261" s="7" t="s">
        <v>710</v>
      </c>
    </row>
    <row r="262" spans="1:11" s="3" customFormat="1">
      <c r="A262" s="13">
        <v>215</v>
      </c>
      <c r="B262" s="11" t="s">
        <v>716</v>
      </c>
      <c r="C262" s="12"/>
      <c r="D262" s="15"/>
      <c r="E262" s="12"/>
      <c r="F262" s="12"/>
      <c r="G262" s="81">
        <v>179205.36</v>
      </c>
      <c r="H262" s="9">
        <v>594730</v>
      </c>
      <c r="I262" s="9">
        <v>0</v>
      </c>
      <c r="J262" s="9">
        <f t="shared" si="7"/>
        <v>-594730</v>
      </c>
      <c r="K262" s="7" t="s">
        <v>710</v>
      </c>
    </row>
    <row r="263" spans="1:11" s="3" customFormat="1">
      <c r="A263" s="13">
        <v>216</v>
      </c>
      <c r="B263" s="11" t="s">
        <v>717</v>
      </c>
      <c r="C263" s="12"/>
      <c r="D263" s="15"/>
      <c r="E263" s="12"/>
      <c r="F263" s="12"/>
      <c r="G263" s="81">
        <v>179205.36</v>
      </c>
      <c r="H263" s="9">
        <v>594730</v>
      </c>
      <c r="I263" s="9">
        <v>0</v>
      </c>
      <c r="J263" s="9">
        <f t="shared" si="7"/>
        <v>-594730</v>
      </c>
      <c r="K263" s="7" t="s">
        <v>710</v>
      </c>
    </row>
    <row r="264" spans="1:11" s="3" customFormat="1" ht="39" customHeight="1">
      <c r="A264" s="233" t="s">
        <v>718</v>
      </c>
      <c r="B264" s="233"/>
      <c r="C264" s="12">
        <v>858.98</v>
      </c>
      <c r="D264" s="12"/>
      <c r="E264" s="12"/>
      <c r="F264" s="12"/>
      <c r="G264" s="12">
        <f>SUM(G256:G263)</f>
        <v>1194403.73</v>
      </c>
      <c r="H264" s="12">
        <f>SUM(H256:H263)</f>
        <v>3963875.47</v>
      </c>
      <c r="I264" s="12">
        <f>SUM(I256:I263)</f>
        <v>0</v>
      </c>
      <c r="J264" s="12">
        <f>SUM(J256:J263)</f>
        <v>-3963875.47</v>
      </c>
      <c r="K264" s="7"/>
    </row>
    <row r="265" spans="1:11" s="3" customFormat="1">
      <c r="A265" s="189" t="s">
        <v>345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1"/>
    </row>
    <row r="266" spans="1:11" s="3" customFormat="1">
      <c r="A266" s="38">
        <v>217</v>
      </c>
      <c r="B266" s="11" t="s">
        <v>719</v>
      </c>
      <c r="C266" s="39">
        <v>590.20000000000005</v>
      </c>
      <c r="D266" s="15"/>
      <c r="E266" s="12"/>
      <c r="F266" s="12"/>
      <c r="G266" s="22">
        <v>3965778.72</v>
      </c>
      <c r="H266" s="9">
        <v>5438325.8200000003</v>
      </c>
      <c r="I266" s="9">
        <v>5438325.8200000003</v>
      </c>
      <c r="J266" s="9">
        <f>I266-H266</f>
        <v>0</v>
      </c>
      <c r="K266" s="7"/>
    </row>
    <row r="267" spans="1:11" s="3" customFormat="1" ht="39" customHeight="1">
      <c r="A267" s="233" t="s">
        <v>347</v>
      </c>
      <c r="B267" s="233"/>
      <c r="C267" s="12" t="e">
        <v>#REF!</v>
      </c>
      <c r="D267" s="26"/>
      <c r="E267" s="39"/>
      <c r="F267" s="39"/>
      <c r="G267" s="12">
        <f>SUM(G266)</f>
        <v>3965778.72</v>
      </c>
      <c r="H267" s="12">
        <f>SUM(H266)</f>
        <v>5438325.8200000003</v>
      </c>
      <c r="I267" s="12">
        <f>SUM(I266)</f>
        <v>5438325.8200000003</v>
      </c>
      <c r="J267" s="12">
        <f>SUM(J266)</f>
        <v>0</v>
      </c>
      <c r="K267" s="7"/>
    </row>
    <row r="268" spans="1:11" s="3" customFormat="1">
      <c r="A268" s="246" t="s">
        <v>720</v>
      </c>
      <c r="B268" s="247"/>
      <c r="C268" s="247"/>
      <c r="D268" s="247"/>
      <c r="E268" s="247"/>
      <c r="F268" s="247"/>
      <c r="G268" s="247"/>
      <c r="H268" s="247"/>
      <c r="I268" s="247"/>
      <c r="J268" s="247"/>
      <c r="K268" s="259"/>
    </row>
    <row r="269" spans="1:11" s="3" customFormat="1">
      <c r="A269" s="13">
        <v>218</v>
      </c>
      <c r="B269" s="11" t="s">
        <v>721</v>
      </c>
      <c r="C269" s="39">
        <v>590.20000000000005</v>
      </c>
      <c r="D269" s="15"/>
      <c r="E269" s="12"/>
      <c r="F269" s="12"/>
      <c r="G269" s="22">
        <v>8942299.2100000009</v>
      </c>
      <c r="H269" s="9">
        <v>22869090.469999999</v>
      </c>
      <c r="I269" s="9">
        <v>22869090.469999999</v>
      </c>
      <c r="J269" s="9">
        <f>I269-H269</f>
        <v>0</v>
      </c>
      <c r="K269" s="7"/>
    </row>
    <row r="270" spans="1:11" s="3" customFormat="1" ht="39" customHeight="1">
      <c r="A270" s="234" t="s">
        <v>722</v>
      </c>
      <c r="B270" s="234"/>
      <c r="C270" s="36">
        <v>590.20000000000005</v>
      </c>
      <c r="D270" s="42"/>
      <c r="E270" s="36"/>
      <c r="F270" s="36"/>
      <c r="G270" s="36">
        <f>SUM(G269)</f>
        <v>8942299.2100000009</v>
      </c>
      <c r="H270" s="36">
        <f>SUM(H269)</f>
        <v>22869090.469999999</v>
      </c>
      <c r="I270" s="36">
        <f>SUM(I269)</f>
        <v>22869090.469999999</v>
      </c>
      <c r="J270" s="36">
        <f>SUM(J269)</f>
        <v>0</v>
      </c>
      <c r="K270" s="7"/>
    </row>
    <row r="271" spans="1:11" s="3" customFormat="1">
      <c r="A271" s="186" t="s">
        <v>348</v>
      </c>
      <c r="B271" s="187"/>
      <c r="C271" s="187"/>
      <c r="D271" s="187"/>
      <c r="E271" s="187"/>
      <c r="F271" s="187"/>
      <c r="G271" s="187"/>
      <c r="H271" s="187"/>
      <c r="I271" s="187"/>
      <c r="J271" s="187"/>
      <c r="K271" s="188"/>
    </row>
    <row r="272" spans="1:11" s="3" customFormat="1">
      <c r="A272" s="13">
        <v>219</v>
      </c>
      <c r="B272" s="11" t="s">
        <v>723</v>
      </c>
      <c r="C272" s="43"/>
      <c r="D272" s="43"/>
      <c r="E272" s="43"/>
      <c r="F272" s="43"/>
      <c r="G272" s="22">
        <v>1967018.17</v>
      </c>
      <c r="H272" s="9">
        <v>2697398.54</v>
      </c>
      <c r="I272" s="9">
        <v>2697398.54</v>
      </c>
      <c r="J272" s="9">
        <f>I272-H272</f>
        <v>0</v>
      </c>
      <c r="K272" s="7"/>
    </row>
    <row r="273" spans="1:11" s="3" customFormat="1">
      <c r="A273" s="13">
        <v>220</v>
      </c>
      <c r="B273" s="11" t="s">
        <v>724</v>
      </c>
      <c r="C273" s="43"/>
      <c r="D273" s="43"/>
      <c r="E273" s="43"/>
      <c r="F273" s="43"/>
      <c r="G273" s="22">
        <v>2166074.42</v>
      </c>
      <c r="H273" s="9">
        <v>2970367.05</v>
      </c>
      <c r="I273" s="9">
        <v>2970367.05</v>
      </c>
      <c r="J273" s="9">
        <f>I273-H273</f>
        <v>0</v>
      </c>
      <c r="K273" s="7"/>
    </row>
    <row r="274" spans="1:11" s="3" customFormat="1" ht="39" customHeight="1">
      <c r="A274" s="233" t="s">
        <v>353</v>
      </c>
      <c r="B274" s="233"/>
      <c r="C274" s="12" t="e">
        <v>#REF!</v>
      </c>
      <c r="D274" s="26"/>
      <c r="E274" s="12"/>
      <c r="F274" s="12"/>
      <c r="G274" s="12">
        <f>SUM(G272:G273)</f>
        <v>4133092.59</v>
      </c>
      <c r="H274" s="12">
        <f>SUM(H272:H273)</f>
        <v>5667765.5899999999</v>
      </c>
      <c r="I274" s="12">
        <f>SUM(I272:I273)</f>
        <v>5667765.5899999999</v>
      </c>
      <c r="J274" s="12">
        <f>SUM(J272:J273)</f>
        <v>0</v>
      </c>
      <c r="K274" s="7"/>
    </row>
    <row r="275" spans="1:11" s="3" customFormat="1">
      <c r="A275" s="186" t="s">
        <v>357</v>
      </c>
      <c r="B275" s="187"/>
      <c r="C275" s="187"/>
      <c r="D275" s="187"/>
      <c r="E275" s="187"/>
      <c r="F275" s="187"/>
      <c r="G275" s="187"/>
      <c r="H275" s="187"/>
      <c r="I275" s="187"/>
      <c r="J275" s="187"/>
      <c r="K275" s="188"/>
    </row>
    <row r="276" spans="1:11" s="3" customFormat="1">
      <c r="A276" s="13">
        <v>221</v>
      </c>
      <c r="B276" s="35" t="s">
        <v>725</v>
      </c>
      <c r="C276" s="12">
        <v>347.9</v>
      </c>
      <c r="D276" s="15"/>
      <c r="E276" s="12"/>
      <c r="F276" s="12"/>
      <c r="G276" s="22">
        <v>2896512.7</v>
      </c>
      <c r="H276" s="9">
        <v>3972026.91</v>
      </c>
      <c r="I276" s="9">
        <v>3972026.91</v>
      </c>
      <c r="J276" s="9">
        <f>I276-H276</f>
        <v>0</v>
      </c>
      <c r="K276" s="7"/>
    </row>
    <row r="277" spans="1:11" s="3" customFormat="1">
      <c r="A277" s="13">
        <v>222</v>
      </c>
      <c r="B277" s="35" t="s">
        <v>726</v>
      </c>
      <c r="C277" s="12"/>
      <c r="D277" s="15"/>
      <c r="E277" s="12"/>
      <c r="F277" s="12"/>
      <c r="G277" s="9">
        <v>2287956.39</v>
      </c>
      <c r="H277" s="9">
        <v>3243234.48</v>
      </c>
      <c r="I277" s="9">
        <v>3243234.48</v>
      </c>
      <c r="J277" s="9">
        <f>I277-H277</f>
        <v>0</v>
      </c>
      <c r="K277" s="7"/>
    </row>
    <row r="278" spans="1:11" s="3" customFormat="1" ht="25.5">
      <c r="A278" s="13"/>
      <c r="B278" s="35" t="s">
        <v>360</v>
      </c>
      <c r="C278" s="12"/>
      <c r="D278" s="15"/>
      <c r="E278" s="12"/>
      <c r="F278" s="12"/>
      <c r="G278" s="9"/>
      <c r="H278" s="9"/>
      <c r="I278" s="9">
        <v>2598969.23</v>
      </c>
      <c r="J278" s="9">
        <f>I278-H278</f>
        <v>2598969.23</v>
      </c>
      <c r="K278" s="7" t="s">
        <v>640</v>
      </c>
    </row>
    <row r="279" spans="1:11" s="3" customFormat="1" ht="39" customHeight="1">
      <c r="A279" s="233" t="s">
        <v>363</v>
      </c>
      <c r="B279" s="233"/>
      <c r="C279" s="12">
        <v>347.9</v>
      </c>
      <c r="D279" s="26"/>
      <c r="E279" s="12"/>
      <c r="F279" s="12"/>
      <c r="G279" s="12">
        <f>SUM(G276:G277)</f>
        <v>5184469.09</v>
      </c>
      <c r="H279" s="12">
        <f>SUM(H276:H278)</f>
        <v>7215261.3899999997</v>
      </c>
      <c r="I279" s="12">
        <f>SUM(I276:I278)</f>
        <v>9814230.6199999992</v>
      </c>
      <c r="J279" s="12">
        <f>SUM(J276:J278)</f>
        <v>2598969.23</v>
      </c>
      <c r="K279" s="7"/>
    </row>
    <row r="280" spans="1:11" s="3" customFormat="1">
      <c r="A280" s="186" t="s">
        <v>364</v>
      </c>
      <c r="B280" s="187"/>
      <c r="C280" s="187"/>
      <c r="D280" s="187"/>
      <c r="E280" s="187"/>
      <c r="F280" s="187"/>
      <c r="G280" s="187"/>
      <c r="H280" s="187"/>
      <c r="I280" s="187"/>
      <c r="J280" s="187"/>
      <c r="K280" s="188"/>
    </row>
    <row r="281" spans="1:11" s="3" customFormat="1">
      <c r="A281" s="13">
        <v>223</v>
      </c>
      <c r="B281" s="11" t="s">
        <v>727</v>
      </c>
      <c r="C281" s="39">
        <v>590.20000000000005</v>
      </c>
      <c r="D281" s="15"/>
      <c r="E281" s="12"/>
      <c r="F281" s="12"/>
      <c r="G281" s="22">
        <v>1490195.88</v>
      </c>
      <c r="H281" s="9">
        <v>2043525.69</v>
      </c>
      <c r="I281" s="9">
        <v>2043525.69</v>
      </c>
      <c r="J281" s="9">
        <f>I281-H281</f>
        <v>0</v>
      </c>
      <c r="K281" s="7"/>
    </row>
    <row r="282" spans="1:11" s="3" customFormat="1" ht="39" customHeight="1">
      <c r="A282" s="233" t="s">
        <v>366</v>
      </c>
      <c r="B282" s="233"/>
      <c r="C282" s="12" t="e">
        <v>#REF!</v>
      </c>
      <c r="D282" s="26"/>
      <c r="E282" s="12"/>
      <c r="F282" s="12"/>
      <c r="G282" s="12">
        <f>SUM(G281:G281)</f>
        <v>1490195.88</v>
      </c>
      <c r="H282" s="12">
        <f>SUM(H281:H281)</f>
        <v>2043525.69</v>
      </c>
      <c r="I282" s="12">
        <f>SUM(I281:I281)</f>
        <v>2043525.69</v>
      </c>
      <c r="J282" s="12">
        <f>SUM(J281:J281)</f>
        <v>0</v>
      </c>
      <c r="K282" s="7"/>
    </row>
    <row r="283" spans="1:11" s="3" customFormat="1">
      <c r="A283" s="186" t="s">
        <v>367</v>
      </c>
      <c r="B283" s="187"/>
      <c r="C283" s="187"/>
      <c r="D283" s="187"/>
      <c r="E283" s="187"/>
      <c r="F283" s="187"/>
      <c r="G283" s="187"/>
      <c r="H283" s="187"/>
      <c r="I283" s="187"/>
      <c r="J283" s="187"/>
      <c r="K283" s="188"/>
    </row>
    <row r="284" spans="1:11" s="3" customFormat="1">
      <c r="A284" s="13">
        <v>224</v>
      </c>
      <c r="B284" s="11" t="s">
        <v>728</v>
      </c>
      <c r="C284" s="12"/>
      <c r="D284" s="26"/>
      <c r="E284" s="12"/>
      <c r="F284" s="12"/>
      <c r="G284" s="22">
        <v>3008661.05</v>
      </c>
      <c r="H284" s="9">
        <v>4125817.44</v>
      </c>
      <c r="I284" s="9">
        <v>4125817.44</v>
      </c>
      <c r="J284" s="9">
        <f>I284-H284</f>
        <v>0</v>
      </c>
      <c r="K284" s="7"/>
    </row>
    <row r="285" spans="1:11" s="3" customFormat="1">
      <c r="A285" s="13">
        <v>225</v>
      </c>
      <c r="B285" s="11" t="s">
        <v>729</v>
      </c>
      <c r="C285" s="12"/>
      <c r="D285" s="26"/>
      <c r="E285" s="12"/>
      <c r="F285" s="12"/>
      <c r="G285" s="22">
        <v>2883468.44</v>
      </c>
      <c r="H285" s="9">
        <v>3954139.14</v>
      </c>
      <c r="I285" s="9">
        <v>3954139.14</v>
      </c>
      <c r="J285" s="9">
        <f>I285-H285</f>
        <v>0</v>
      </c>
      <c r="K285" s="7"/>
    </row>
    <row r="286" spans="1:11" s="3" customFormat="1" ht="39" customHeight="1">
      <c r="A286" s="233" t="s">
        <v>369</v>
      </c>
      <c r="B286" s="233"/>
      <c r="C286" s="12"/>
      <c r="D286" s="26"/>
      <c r="E286" s="12"/>
      <c r="F286" s="12"/>
      <c r="G286" s="12">
        <f>SUM(G284:G285)</f>
        <v>5892129.4900000002</v>
      </c>
      <c r="H286" s="12">
        <f>SUM(H284:H285)</f>
        <v>8079956.5800000001</v>
      </c>
      <c r="I286" s="12">
        <f>SUM(I284:I285)</f>
        <v>8079956.5800000001</v>
      </c>
      <c r="J286" s="12">
        <f>SUM(J284:J285)</f>
        <v>0</v>
      </c>
      <c r="K286" s="7"/>
    </row>
    <row r="287" spans="1:11" s="3" customFormat="1">
      <c r="A287" s="186" t="s">
        <v>730</v>
      </c>
      <c r="B287" s="187"/>
      <c r="C287" s="187"/>
      <c r="D287" s="187"/>
      <c r="E287" s="187"/>
      <c r="F287" s="187"/>
      <c r="G287" s="187"/>
      <c r="H287" s="187"/>
      <c r="I287" s="187"/>
      <c r="J287" s="187"/>
      <c r="K287" s="188"/>
    </row>
    <row r="288" spans="1:11" s="3" customFormat="1">
      <c r="A288" s="13">
        <v>226</v>
      </c>
      <c r="B288" s="11" t="s">
        <v>731</v>
      </c>
      <c r="C288" s="12"/>
      <c r="D288" s="26"/>
      <c r="E288" s="12"/>
      <c r="F288" s="12"/>
      <c r="G288" s="22">
        <v>21880436.98</v>
      </c>
      <c r="H288" s="9">
        <v>10904052.6</v>
      </c>
      <c r="I288" s="9">
        <v>10904052.6</v>
      </c>
      <c r="J288" s="9">
        <f>I288-H288</f>
        <v>0</v>
      </c>
      <c r="K288" s="7"/>
    </row>
    <row r="289" spans="1:11" s="3" customFormat="1" ht="39" customHeight="1">
      <c r="A289" s="233" t="s">
        <v>732</v>
      </c>
      <c r="B289" s="233"/>
      <c r="C289" s="12"/>
      <c r="D289" s="26"/>
      <c r="E289" s="12"/>
      <c r="F289" s="12"/>
      <c r="G289" s="12">
        <f>SUM(G288)</f>
        <v>21880436.98</v>
      </c>
      <c r="H289" s="12">
        <f>SUM(H288)</f>
        <v>10904052.6</v>
      </c>
      <c r="I289" s="12">
        <f>SUM(I288)</f>
        <v>10904052.6</v>
      </c>
      <c r="J289" s="12">
        <f>SUM(J288)</f>
        <v>0</v>
      </c>
      <c r="K289" s="7"/>
    </row>
    <row r="290" spans="1:11" s="3" customFormat="1">
      <c r="A290" s="186" t="s">
        <v>374</v>
      </c>
      <c r="B290" s="187"/>
      <c r="C290" s="187"/>
      <c r="D290" s="187"/>
      <c r="E290" s="187"/>
      <c r="F290" s="187"/>
      <c r="G290" s="187"/>
      <c r="H290" s="187"/>
      <c r="I290" s="187"/>
      <c r="J290" s="187"/>
      <c r="K290" s="188"/>
    </row>
    <row r="291" spans="1:11" s="3" customFormat="1">
      <c r="A291" s="44">
        <v>227</v>
      </c>
      <c r="B291" s="11" t="s">
        <v>733</v>
      </c>
      <c r="C291" s="12">
        <v>3105.5</v>
      </c>
      <c r="D291" s="15"/>
      <c r="E291" s="12"/>
      <c r="F291" s="12"/>
      <c r="G291" s="22">
        <v>2576544.63</v>
      </c>
      <c r="H291" s="9">
        <v>3533250.38</v>
      </c>
      <c r="I291" s="9">
        <v>3533250.38</v>
      </c>
      <c r="J291" s="9">
        <f t="shared" ref="J291:J298" si="8">I291-H291</f>
        <v>0</v>
      </c>
      <c r="K291" s="7"/>
    </row>
    <row r="292" spans="1:11" s="3" customFormat="1">
      <c r="A292" s="44">
        <v>228</v>
      </c>
      <c r="B292" s="11" t="s">
        <v>734</v>
      </c>
      <c r="C292" s="12"/>
      <c r="D292" s="15"/>
      <c r="E292" s="12"/>
      <c r="F292" s="12"/>
      <c r="G292" s="22">
        <v>3339815.69</v>
      </c>
      <c r="H292" s="9">
        <v>4579934.2699999996</v>
      </c>
      <c r="I292" s="9">
        <v>4579934.2699999996</v>
      </c>
      <c r="J292" s="9">
        <f t="shared" si="8"/>
        <v>0</v>
      </c>
      <c r="K292" s="7"/>
    </row>
    <row r="293" spans="1:11" s="3" customFormat="1">
      <c r="A293" s="44">
        <v>229</v>
      </c>
      <c r="B293" s="11" t="s">
        <v>735</v>
      </c>
      <c r="C293" s="12"/>
      <c r="D293" s="15"/>
      <c r="E293" s="12"/>
      <c r="F293" s="12"/>
      <c r="G293" s="22">
        <v>1066342.74</v>
      </c>
      <c r="H293" s="9">
        <v>1511567.08</v>
      </c>
      <c r="I293" s="9">
        <v>1511567.08</v>
      </c>
      <c r="J293" s="9">
        <f t="shared" si="8"/>
        <v>0</v>
      </c>
      <c r="K293" s="7"/>
    </row>
    <row r="294" spans="1:11" s="3" customFormat="1">
      <c r="A294" s="44">
        <v>230</v>
      </c>
      <c r="B294" s="11" t="s">
        <v>736</v>
      </c>
      <c r="C294" s="12"/>
      <c r="D294" s="15"/>
      <c r="E294" s="12"/>
      <c r="F294" s="12"/>
      <c r="G294" s="22">
        <v>4466836.49</v>
      </c>
      <c r="H294" s="9">
        <v>6331850.6500000004</v>
      </c>
      <c r="I294" s="9">
        <v>6331850.6500000004</v>
      </c>
      <c r="J294" s="9">
        <f t="shared" si="8"/>
        <v>0</v>
      </c>
      <c r="K294" s="7"/>
    </row>
    <row r="295" spans="1:11" s="3" customFormat="1">
      <c r="A295" s="44">
        <v>231</v>
      </c>
      <c r="B295" s="11" t="s">
        <v>737</v>
      </c>
      <c r="C295" s="12"/>
      <c r="D295" s="15"/>
      <c r="E295" s="12"/>
      <c r="F295" s="12"/>
      <c r="G295" s="9">
        <v>2769235.12</v>
      </c>
      <c r="H295" s="9">
        <v>3925458.93</v>
      </c>
      <c r="I295" s="9">
        <v>3925458.93</v>
      </c>
      <c r="J295" s="9">
        <f t="shared" si="8"/>
        <v>0</v>
      </c>
      <c r="K295" s="7"/>
    </row>
    <row r="296" spans="1:11" s="3" customFormat="1">
      <c r="A296" s="44">
        <v>232</v>
      </c>
      <c r="B296" s="11" t="s">
        <v>738</v>
      </c>
      <c r="C296" s="12"/>
      <c r="D296" s="15"/>
      <c r="E296" s="12"/>
      <c r="F296" s="12"/>
      <c r="G296" s="9">
        <v>2398904.87</v>
      </c>
      <c r="H296" s="9">
        <v>3400506.69</v>
      </c>
      <c r="I296" s="9">
        <v>3400506.69</v>
      </c>
      <c r="J296" s="9">
        <f t="shared" si="8"/>
        <v>0</v>
      </c>
      <c r="K296" s="7"/>
    </row>
    <row r="297" spans="1:11" s="3" customFormat="1" ht="25.5">
      <c r="A297" s="44"/>
      <c r="B297" s="11" t="s">
        <v>377</v>
      </c>
      <c r="C297" s="12"/>
      <c r="D297" s="15"/>
      <c r="E297" s="12"/>
      <c r="F297" s="12"/>
      <c r="G297" s="9"/>
      <c r="H297" s="9"/>
      <c r="I297" s="9">
        <v>6783199.5999999996</v>
      </c>
      <c r="J297" s="9">
        <f t="shared" si="8"/>
        <v>6783199.5999999996</v>
      </c>
      <c r="K297" s="7" t="s">
        <v>640</v>
      </c>
    </row>
    <row r="298" spans="1:11" s="3" customFormat="1" ht="25.5">
      <c r="A298" s="44"/>
      <c r="B298" s="11" t="s">
        <v>378</v>
      </c>
      <c r="C298" s="12"/>
      <c r="D298" s="15"/>
      <c r="E298" s="12"/>
      <c r="F298" s="12"/>
      <c r="G298" s="9"/>
      <c r="H298" s="9"/>
      <c r="I298" s="9">
        <v>6243976.6299999999</v>
      </c>
      <c r="J298" s="9">
        <f t="shared" si="8"/>
        <v>6243976.6299999999</v>
      </c>
      <c r="K298" s="7" t="s">
        <v>640</v>
      </c>
    </row>
    <row r="299" spans="1:11" s="3" customFormat="1" ht="39" customHeight="1">
      <c r="A299" s="241" t="s">
        <v>38</v>
      </c>
      <c r="B299" s="241"/>
      <c r="C299" s="45">
        <v>3105.5</v>
      </c>
      <c r="D299" s="45"/>
      <c r="E299" s="12"/>
      <c r="F299" s="12"/>
      <c r="G299" s="45">
        <f>SUM(G291:G296)</f>
        <v>16617679.539999999</v>
      </c>
      <c r="H299" s="45">
        <f>SUM(H291:H298)</f>
        <v>23282568</v>
      </c>
      <c r="I299" s="45">
        <f>SUM(I291:I298)</f>
        <v>36309744.229999997</v>
      </c>
      <c r="J299" s="45">
        <f>SUM(J291:J298)</f>
        <v>13027176.23</v>
      </c>
      <c r="K299" s="7"/>
    </row>
    <row r="300" spans="1:11" s="3" customFormat="1">
      <c r="A300" s="186" t="s">
        <v>739</v>
      </c>
      <c r="B300" s="187"/>
      <c r="C300" s="187"/>
      <c r="D300" s="187"/>
      <c r="E300" s="187"/>
      <c r="F300" s="187"/>
      <c r="G300" s="187"/>
      <c r="H300" s="187"/>
      <c r="I300" s="187"/>
      <c r="J300" s="187"/>
      <c r="K300" s="188"/>
    </row>
    <row r="301" spans="1:11" s="3" customFormat="1">
      <c r="A301" s="13">
        <v>233</v>
      </c>
      <c r="B301" s="11" t="s">
        <v>740</v>
      </c>
      <c r="C301" s="43"/>
      <c r="D301" s="43"/>
      <c r="E301" s="43"/>
      <c r="F301" s="43"/>
      <c r="G301" s="22">
        <v>1130771.94</v>
      </c>
      <c r="H301" s="9">
        <v>1550642.79</v>
      </c>
      <c r="I301" s="9">
        <v>1550642.79</v>
      </c>
      <c r="J301" s="9">
        <f>I301-H301</f>
        <v>0</v>
      </c>
      <c r="K301" s="7"/>
    </row>
    <row r="302" spans="1:11" s="3" customFormat="1">
      <c r="A302" s="13">
        <v>234</v>
      </c>
      <c r="B302" s="11" t="s">
        <v>741</v>
      </c>
      <c r="C302" s="43"/>
      <c r="D302" s="43"/>
      <c r="E302" s="43"/>
      <c r="F302" s="43"/>
      <c r="G302" s="22">
        <v>1130771.94</v>
      </c>
      <c r="H302" s="9">
        <v>1550642.79</v>
      </c>
      <c r="I302" s="9">
        <v>1550642.79</v>
      </c>
      <c r="J302" s="9">
        <f>I302-H302</f>
        <v>0</v>
      </c>
      <c r="K302" s="7"/>
    </row>
    <row r="303" spans="1:11" s="3" customFormat="1" ht="39" customHeight="1">
      <c r="A303" s="233" t="s">
        <v>742</v>
      </c>
      <c r="B303" s="233"/>
      <c r="C303" s="12" t="e">
        <v>#REF!</v>
      </c>
      <c r="D303" s="26"/>
      <c r="E303" s="12"/>
      <c r="F303" s="12"/>
      <c r="G303" s="12">
        <f>SUM(G301:G302)</f>
        <v>2261543.88</v>
      </c>
      <c r="H303" s="12">
        <f>SUM(H301:H302)</f>
        <v>3101285.58</v>
      </c>
      <c r="I303" s="12">
        <f>SUM(I301:I302)</f>
        <v>3101285.58</v>
      </c>
      <c r="J303" s="12">
        <f>SUM(J301:J302)</f>
        <v>0</v>
      </c>
      <c r="K303" s="7"/>
    </row>
    <row r="304" spans="1:11" s="3" customFormat="1">
      <c r="A304" s="186" t="s">
        <v>383</v>
      </c>
      <c r="B304" s="187"/>
      <c r="C304" s="187"/>
      <c r="D304" s="187"/>
      <c r="E304" s="187"/>
      <c r="F304" s="187"/>
      <c r="G304" s="187"/>
      <c r="H304" s="187"/>
      <c r="I304" s="187"/>
      <c r="J304" s="187"/>
      <c r="K304" s="188"/>
    </row>
    <row r="305" spans="1:11" s="3" customFormat="1">
      <c r="A305" s="13">
        <v>235</v>
      </c>
      <c r="B305" s="35" t="s">
        <v>743</v>
      </c>
      <c r="C305" s="12">
        <v>492</v>
      </c>
      <c r="D305" s="15"/>
      <c r="E305" s="12"/>
      <c r="F305" s="12"/>
      <c r="G305" s="22">
        <v>2261543.88</v>
      </c>
      <c r="H305" s="9">
        <v>3101285.6</v>
      </c>
      <c r="I305" s="9">
        <v>3101285.6</v>
      </c>
      <c r="J305" s="9">
        <f t="shared" ref="J305:J310" si="9">I305-H305</f>
        <v>0</v>
      </c>
      <c r="K305" s="7"/>
    </row>
    <row r="306" spans="1:11" s="3" customFormat="1">
      <c r="A306" s="13">
        <v>236</v>
      </c>
      <c r="B306" s="35" t="s">
        <v>744</v>
      </c>
      <c r="C306" s="12">
        <v>795.7</v>
      </c>
      <c r="D306" s="15"/>
      <c r="E306" s="12"/>
      <c r="F306" s="12"/>
      <c r="G306" s="22">
        <v>2261543.88</v>
      </c>
      <c r="H306" s="9">
        <v>3101285.6</v>
      </c>
      <c r="I306" s="9">
        <v>3101285.6</v>
      </c>
      <c r="J306" s="9">
        <f t="shared" si="9"/>
        <v>0</v>
      </c>
      <c r="K306" s="7"/>
    </row>
    <row r="307" spans="1:11" s="3" customFormat="1">
      <c r="A307" s="13">
        <v>237</v>
      </c>
      <c r="B307" s="35" t="s">
        <v>745</v>
      </c>
      <c r="C307" s="12"/>
      <c r="D307" s="15"/>
      <c r="E307" s="12"/>
      <c r="F307" s="12"/>
      <c r="G307" s="22">
        <v>2019235.6</v>
      </c>
      <c r="H307" s="9">
        <v>2769005.01</v>
      </c>
      <c r="I307" s="9">
        <v>2769005.01</v>
      </c>
      <c r="J307" s="9">
        <f t="shared" si="9"/>
        <v>0</v>
      </c>
      <c r="K307" s="7"/>
    </row>
    <row r="308" spans="1:11" s="3" customFormat="1">
      <c r="A308" s="13">
        <v>238</v>
      </c>
      <c r="B308" s="35" t="s">
        <v>746</v>
      </c>
      <c r="C308" s="12"/>
      <c r="D308" s="15"/>
      <c r="E308" s="12"/>
      <c r="F308" s="12"/>
      <c r="G308" s="22">
        <v>2019235.6</v>
      </c>
      <c r="H308" s="9">
        <v>2769005.01</v>
      </c>
      <c r="I308" s="9">
        <v>2769005.01</v>
      </c>
      <c r="J308" s="9">
        <f t="shared" si="9"/>
        <v>0</v>
      </c>
      <c r="K308" s="7"/>
    </row>
    <row r="309" spans="1:11" s="3" customFormat="1">
      <c r="A309" s="13">
        <v>239</v>
      </c>
      <c r="B309" s="35" t="s">
        <v>747</v>
      </c>
      <c r="C309" s="12"/>
      <c r="D309" s="15"/>
      <c r="E309" s="12"/>
      <c r="F309" s="12"/>
      <c r="G309" s="22">
        <v>1709404.4</v>
      </c>
      <c r="H309" s="9">
        <v>2423122.79</v>
      </c>
      <c r="I309" s="9">
        <v>2423122.79</v>
      </c>
      <c r="J309" s="9">
        <f t="shared" si="9"/>
        <v>0</v>
      </c>
      <c r="K309" s="7"/>
    </row>
    <row r="310" spans="1:11" s="3" customFormat="1">
      <c r="A310" s="13">
        <v>240</v>
      </c>
      <c r="B310" s="35" t="s">
        <v>748</v>
      </c>
      <c r="C310" s="12"/>
      <c r="D310" s="15"/>
      <c r="E310" s="12"/>
      <c r="F310" s="12"/>
      <c r="G310" s="22">
        <v>3158488.32</v>
      </c>
      <c r="H310" s="9">
        <v>4331277.62</v>
      </c>
      <c r="I310" s="9">
        <v>4331277.62</v>
      </c>
      <c r="J310" s="9">
        <f t="shared" si="9"/>
        <v>0</v>
      </c>
      <c r="K310" s="7"/>
    </row>
    <row r="311" spans="1:11" s="3" customFormat="1" ht="39" customHeight="1">
      <c r="A311" s="233" t="s">
        <v>391</v>
      </c>
      <c r="B311" s="233"/>
      <c r="C311" s="12">
        <v>1287.7</v>
      </c>
      <c r="D311" s="26"/>
      <c r="E311" s="30"/>
      <c r="F311" s="30"/>
      <c r="G311" s="12">
        <f>SUM(G305:G310)</f>
        <v>13429451.68</v>
      </c>
      <c r="H311" s="12">
        <f>SUM(H305:H310)</f>
        <v>18494981.629999999</v>
      </c>
      <c r="I311" s="12">
        <f>SUM(I305:I310)</f>
        <v>18494981.629999999</v>
      </c>
      <c r="J311" s="12">
        <f>SUM(J305:J310)</f>
        <v>0</v>
      </c>
      <c r="K311" s="7"/>
    </row>
    <row r="312" spans="1:11" s="3" customFormat="1">
      <c r="A312" s="186" t="s">
        <v>749</v>
      </c>
      <c r="B312" s="187"/>
      <c r="C312" s="187"/>
      <c r="D312" s="187"/>
      <c r="E312" s="187"/>
      <c r="F312" s="187"/>
      <c r="G312" s="187"/>
      <c r="H312" s="187"/>
      <c r="I312" s="187"/>
      <c r="J312" s="187"/>
      <c r="K312" s="188"/>
    </row>
    <row r="313" spans="1:11" s="3" customFormat="1">
      <c r="A313" s="13">
        <v>241</v>
      </c>
      <c r="B313" s="35" t="s">
        <v>750</v>
      </c>
      <c r="C313" s="12">
        <v>878.5</v>
      </c>
      <c r="D313" s="15"/>
      <c r="E313" s="12"/>
      <c r="F313" s="12"/>
      <c r="G313" s="22">
        <v>3531118.06</v>
      </c>
      <c r="H313" s="9">
        <v>4842269.8</v>
      </c>
      <c r="I313" s="9">
        <v>4842269.8</v>
      </c>
      <c r="J313" s="9">
        <f>I313-H313</f>
        <v>0</v>
      </c>
      <c r="K313" s="7"/>
    </row>
    <row r="314" spans="1:11" s="3" customFormat="1">
      <c r="A314" s="13">
        <v>242</v>
      </c>
      <c r="B314" s="35" t="s">
        <v>751</v>
      </c>
      <c r="C314" s="12"/>
      <c r="D314" s="15"/>
      <c r="E314" s="12"/>
      <c r="F314" s="12"/>
      <c r="G314" s="22">
        <v>1619023.11</v>
      </c>
      <c r="H314" s="9">
        <v>2220188.21</v>
      </c>
      <c r="I314" s="9">
        <v>2220188.21</v>
      </c>
      <c r="J314" s="9">
        <f>I314-H314</f>
        <v>0</v>
      </c>
      <c r="K314" s="7"/>
    </row>
    <row r="315" spans="1:11" s="3" customFormat="1">
      <c r="A315" s="13">
        <v>243</v>
      </c>
      <c r="B315" s="35" t="s">
        <v>752</v>
      </c>
      <c r="C315" s="12">
        <v>942.74</v>
      </c>
      <c r="D315" s="15"/>
      <c r="E315" s="12"/>
      <c r="F315" s="12"/>
      <c r="G315" s="22">
        <v>3684418.43</v>
      </c>
      <c r="H315" s="9">
        <v>5052492.66</v>
      </c>
      <c r="I315" s="9">
        <v>5052492.66</v>
      </c>
      <c r="J315" s="9">
        <f>I315-H315</f>
        <v>0</v>
      </c>
      <c r="K315" s="7"/>
    </row>
    <row r="316" spans="1:11" s="3" customFormat="1" ht="37.5" customHeight="1">
      <c r="A316" s="233" t="s">
        <v>398</v>
      </c>
      <c r="B316" s="233"/>
      <c r="C316" s="12">
        <v>1821.24</v>
      </c>
      <c r="D316" s="26"/>
      <c r="E316" s="30"/>
      <c r="F316" s="30"/>
      <c r="G316" s="12">
        <f>SUM(G313:G315)</f>
        <v>8834559.5999999996</v>
      </c>
      <c r="H316" s="12">
        <f>SUM(H313:H315)</f>
        <v>12114950.67</v>
      </c>
      <c r="I316" s="12">
        <f>SUM(I313:I315)</f>
        <v>12114950.67</v>
      </c>
      <c r="J316" s="12">
        <f>SUM(J313:J315)</f>
        <v>0</v>
      </c>
      <c r="K316" s="7"/>
    </row>
    <row r="317" spans="1:11" s="3" customFormat="1">
      <c r="A317" s="186" t="s">
        <v>399</v>
      </c>
      <c r="B317" s="187"/>
      <c r="C317" s="187"/>
      <c r="D317" s="187"/>
      <c r="E317" s="187"/>
      <c r="F317" s="187"/>
      <c r="G317" s="187"/>
      <c r="H317" s="187"/>
      <c r="I317" s="187"/>
      <c r="J317" s="187"/>
      <c r="K317" s="188"/>
    </row>
    <row r="318" spans="1:11" s="3" customFormat="1">
      <c r="A318" s="13">
        <v>244</v>
      </c>
      <c r="B318" s="35" t="s">
        <v>753</v>
      </c>
      <c r="C318" s="12">
        <v>567.1</v>
      </c>
      <c r="D318" s="15"/>
      <c r="E318" s="12"/>
      <c r="F318" s="12"/>
      <c r="G318" s="22">
        <v>3166565.27</v>
      </c>
      <c r="H318" s="9">
        <v>4342353.6399999997</v>
      </c>
      <c r="I318" s="9">
        <v>4342353.6399999997</v>
      </c>
      <c r="J318" s="9">
        <f>I318-H318</f>
        <v>0</v>
      </c>
      <c r="K318" s="7"/>
    </row>
    <row r="319" spans="1:11" s="3" customFormat="1" ht="37.5" customHeight="1">
      <c r="A319" s="233" t="s">
        <v>403</v>
      </c>
      <c r="B319" s="233"/>
      <c r="C319" s="12">
        <v>567.1</v>
      </c>
      <c r="D319" s="26"/>
      <c r="E319" s="30"/>
      <c r="F319" s="30"/>
      <c r="G319" s="12">
        <f>SUM(G318)</f>
        <v>3166565.27</v>
      </c>
      <c r="H319" s="12">
        <f>SUM(H318)</f>
        <v>4342353.6399999997</v>
      </c>
      <c r="I319" s="12">
        <f>SUM(I318)</f>
        <v>4342353.6399999997</v>
      </c>
      <c r="J319" s="12">
        <f>SUM(J318)</f>
        <v>0</v>
      </c>
      <c r="K319" s="7"/>
    </row>
    <row r="320" spans="1:11" s="3" customFormat="1">
      <c r="A320" s="186" t="s">
        <v>404</v>
      </c>
      <c r="B320" s="187"/>
      <c r="C320" s="187"/>
      <c r="D320" s="187"/>
      <c r="E320" s="187"/>
      <c r="F320" s="187"/>
      <c r="G320" s="187"/>
      <c r="H320" s="187"/>
      <c r="I320" s="187"/>
      <c r="J320" s="187"/>
      <c r="K320" s="188"/>
    </row>
    <row r="321" spans="1:11" s="3" customFormat="1">
      <c r="A321" s="13">
        <v>245</v>
      </c>
      <c r="B321" s="11" t="s">
        <v>754</v>
      </c>
      <c r="C321" s="12">
        <v>265.62</v>
      </c>
      <c r="D321" s="15"/>
      <c r="E321" s="12"/>
      <c r="F321" s="12"/>
      <c r="G321" s="22">
        <v>4191933.11</v>
      </c>
      <c r="H321" s="9">
        <v>5748454.3799999999</v>
      </c>
      <c r="I321" s="9">
        <v>5748454.3799999999</v>
      </c>
      <c r="J321" s="9">
        <f>I321-H321</f>
        <v>0</v>
      </c>
      <c r="K321" s="7"/>
    </row>
    <row r="322" spans="1:11" s="3" customFormat="1" ht="25.5">
      <c r="A322" s="13"/>
      <c r="B322" s="11" t="s">
        <v>405</v>
      </c>
      <c r="C322" s="12"/>
      <c r="D322" s="15"/>
      <c r="E322" s="12"/>
      <c r="F322" s="12"/>
      <c r="G322" s="22"/>
      <c r="H322" s="9"/>
      <c r="I322" s="9">
        <v>1550642.79</v>
      </c>
      <c r="J322" s="9">
        <f>I322-H322</f>
        <v>1550642.79</v>
      </c>
      <c r="K322" s="7" t="s">
        <v>640</v>
      </c>
    </row>
    <row r="323" spans="1:11" s="3" customFormat="1" ht="37.5" customHeight="1">
      <c r="A323" s="233" t="s">
        <v>407</v>
      </c>
      <c r="B323" s="233"/>
      <c r="C323" s="12">
        <v>265.62</v>
      </c>
      <c r="D323" s="26"/>
      <c r="E323" s="30"/>
      <c r="F323" s="30"/>
      <c r="G323" s="12">
        <f>SUM(G321)</f>
        <v>4191933.11</v>
      </c>
      <c r="H323" s="12">
        <f>SUM(H321:H322)</f>
        <v>5748454.3799999999</v>
      </c>
      <c r="I323" s="12">
        <f>SUM(I321:I322)</f>
        <v>7299097.1699999999</v>
      </c>
      <c r="J323" s="12">
        <f>SUM(J321:J322)</f>
        <v>1550642.79</v>
      </c>
      <c r="K323" s="7"/>
    </row>
    <row r="324" spans="1:11" s="3" customFormat="1">
      <c r="A324" s="186" t="s">
        <v>408</v>
      </c>
      <c r="B324" s="187"/>
      <c r="C324" s="187"/>
      <c r="D324" s="187"/>
      <c r="E324" s="187"/>
      <c r="F324" s="187"/>
      <c r="G324" s="187"/>
      <c r="H324" s="187"/>
      <c r="I324" s="187"/>
      <c r="J324" s="187"/>
      <c r="K324" s="188"/>
    </row>
    <row r="325" spans="1:11" s="3" customFormat="1">
      <c r="A325" s="46">
        <v>246</v>
      </c>
      <c r="B325" s="47" t="s">
        <v>755</v>
      </c>
      <c r="C325" s="48">
        <v>851.45</v>
      </c>
      <c r="D325" s="15"/>
      <c r="E325" s="48"/>
      <c r="F325" s="48"/>
      <c r="G325" s="22">
        <v>110748.91</v>
      </c>
      <c r="H325" s="9">
        <v>367543.14</v>
      </c>
      <c r="I325" s="9">
        <v>367543.14</v>
      </c>
      <c r="J325" s="9">
        <f>I325-H325</f>
        <v>0</v>
      </c>
      <c r="K325" s="7"/>
    </row>
    <row r="326" spans="1:11" s="3" customFormat="1">
      <c r="A326" s="46">
        <v>247</v>
      </c>
      <c r="B326" s="47" t="s">
        <v>756</v>
      </c>
      <c r="C326" s="12">
        <v>4679.67</v>
      </c>
      <c r="D326" s="15"/>
      <c r="E326" s="12"/>
      <c r="F326" s="12"/>
      <c r="G326" s="22">
        <v>142687.95000000001</v>
      </c>
      <c r="H326" s="9">
        <v>457150.52</v>
      </c>
      <c r="I326" s="9">
        <v>457150.52</v>
      </c>
      <c r="J326" s="9">
        <f>I326-H326</f>
        <v>0</v>
      </c>
      <c r="K326" s="7"/>
    </row>
    <row r="327" spans="1:11" s="3" customFormat="1">
      <c r="A327" s="46">
        <v>248</v>
      </c>
      <c r="B327" s="47" t="s">
        <v>757</v>
      </c>
      <c r="C327" s="48"/>
      <c r="D327" s="15"/>
      <c r="E327" s="48"/>
      <c r="F327" s="48"/>
      <c r="G327" s="22">
        <v>2370884.1</v>
      </c>
      <c r="H327" s="9">
        <v>4993805.03</v>
      </c>
      <c r="I327" s="9">
        <v>4993805.03</v>
      </c>
      <c r="J327" s="9">
        <f>I327-H327</f>
        <v>0</v>
      </c>
      <c r="K327" s="7"/>
    </row>
    <row r="328" spans="1:11" s="3" customFormat="1" ht="25.5">
      <c r="A328" s="46"/>
      <c r="B328" s="47" t="s">
        <v>411</v>
      </c>
      <c r="C328" s="48"/>
      <c r="D328" s="15"/>
      <c r="E328" s="48"/>
      <c r="F328" s="48"/>
      <c r="G328" s="22"/>
      <c r="H328" s="9"/>
      <c r="I328" s="9">
        <v>81141.009999999995</v>
      </c>
      <c r="J328" s="9">
        <f>I328-H328</f>
        <v>81141.009999999995</v>
      </c>
      <c r="K328" s="7" t="s">
        <v>758</v>
      </c>
    </row>
    <row r="329" spans="1:11" s="3" customFormat="1" ht="37.5" customHeight="1">
      <c r="A329" s="234" t="s">
        <v>418</v>
      </c>
      <c r="B329" s="234"/>
      <c r="C329" s="36">
        <v>5531.12</v>
      </c>
      <c r="D329" s="42"/>
      <c r="E329" s="36"/>
      <c r="F329" s="36"/>
      <c r="G329" s="36">
        <f>SUM(G325:G327)</f>
        <v>2624320.96</v>
      </c>
      <c r="H329" s="36">
        <f>SUM(H325:H328)</f>
        <v>5818498.6900000004</v>
      </c>
      <c r="I329" s="36">
        <f>SUM(I325:I328)</f>
        <v>5899639.7000000002</v>
      </c>
      <c r="J329" s="36">
        <f>SUM(J325:J328)</f>
        <v>81141.009999999995</v>
      </c>
      <c r="K329" s="7"/>
    </row>
    <row r="330" spans="1:11" s="3" customFormat="1">
      <c r="A330" s="186" t="s">
        <v>759</v>
      </c>
      <c r="B330" s="187"/>
      <c r="C330" s="187"/>
      <c r="D330" s="187"/>
      <c r="E330" s="187"/>
      <c r="F330" s="187"/>
      <c r="G330" s="187"/>
      <c r="H330" s="187"/>
      <c r="I330" s="187"/>
      <c r="J330" s="187"/>
      <c r="K330" s="188"/>
    </row>
    <row r="331" spans="1:11" s="3" customFormat="1">
      <c r="A331" s="13">
        <v>249</v>
      </c>
      <c r="B331" s="35" t="s">
        <v>760</v>
      </c>
      <c r="C331" s="12">
        <v>862.8</v>
      </c>
      <c r="D331" s="15"/>
      <c r="E331" s="12"/>
      <c r="F331" s="12"/>
      <c r="G331" s="22">
        <v>4220600.8600000003</v>
      </c>
      <c r="H331" s="9">
        <v>5982805.5800000001</v>
      </c>
      <c r="I331" s="9">
        <v>5982805.5800000001</v>
      </c>
      <c r="J331" s="9">
        <f>I331-H331</f>
        <v>0</v>
      </c>
      <c r="K331" s="7"/>
    </row>
    <row r="332" spans="1:11" s="3" customFormat="1">
      <c r="A332" s="13">
        <v>250</v>
      </c>
      <c r="B332" s="35" t="s">
        <v>761</v>
      </c>
      <c r="C332" s="12"/>
      <c r="D332" s="15"/>
      <c r="E332" s="12"/>
      <c r="F332" s="12"/>
      <c r="G332" s="22">
        <v>1240648.42</v>
      </c>
      <c r="H332" s="9">
        <v>6585244.6399999997</v>
      </c>
      <c r="I332" s="9">
        <v>6585244.6399999997</v>
      </c>
      <c r="J332" s="9">
        <f>I332-H332</f>
        <v>0</v>
      </c>
      <c r="K332" s="7"/>
    </row>
    <row r="333" spans="1:11" s="3" customFormat="1" ht="37.5" customHeight="1">
      <c r="A333" s="233" t="s">
        <v>762</v>
      </c>
      <c r="B333" s="233"/>
      <c r="C333" s="12">
        <v>862.8</v>
      </c>
      <c r="D333" s="26"/>
      <c r="E333" s="30"/>
      <c r="F333" s="30"/>
      <c r="G333" s="12">
        <f>SUM(G331:G332)</f>
        <v>5461249.2800000003</v>
      </c>
      <c r="H333" s="12">
        <f>SUM(H331:H332)</f>
        <v>12568050.220000001</v>
      </c>
      <c r="I333" s="12">
        <f>SUM(I331:I332)</f>
        <v>12568050.220000001</v>
      </c>
      <c r="J333" s="12">
        <f>SUM(J331:J332)</f>
        <v>0</v>
      </c>
      <c r="K333" s="7"/>
    </row>
    <row r="334" spans="1:11" s="3" customFormat="1">
      <c r="A334" s="186" t="s">
        <v>763</v>
      </c>
      <c r="B334" s="187"/>
      <c r="C334" s="187"/>
      <c r="D334" s="187"/>
      <c r="E334" s="187"/>
      <c r="F334" s="187"/>
      <c r="G334" s="187"/>
      <c r="H334" s="187"/>
      <c r="I334" s="187"/>
      <c r="J334" s="187"/>
      <c r="K334" s="188"/>
    </row>
    <row r="335" spans="1:11" s="3" customFormat="1">
      <c r="A335" s="49">
        <v>251</v>
      </c>
      <c r="B335" s="50" t="s">
        <v>764</v>
      </c>
      <c r="C335" s="51"/>
      <c r="D335" s="15"/>
      <c r="E335" s="51"/>
      <c r="F335" s="51"/>
      <c r="G335" s="22">
        <v>1583234.07</v>
      </c>
      <c r="H335" s="9">
        <v>2244273.2599999998</v>
      </c>
      <c r="I335" s="9">
        <v>2244273.2599999998</v>
      </c>
      <c r="J335" s="9">
        <f>I335-H335</f>
        <v>0</v>
      </c>
      <c r="K335" s="7"/>
    </row>
    <row r="336" spans="1:11" s="3" customFormat="1" ht="37.5" customHeight="1">
      <c r="A336" s="258" t="s">
        <v>765</v>
      </c>
      <c r="B336" s="258"/>
      <c r="C336" s="51" t="e">
        <v>#REF!</v>
      </c>
      <c r="D336" s="52"/>
      <c r="E336" s="30"/>
      <c r="F336" s="30"/>
      <c r="G336" s="51">
        <f>SUM(G335)</f>
        <v>1583234.07</v>
      </c>
      <c r="H336" s="51">
        <f>SUM(H335)</f>
        <v>2244273.2599999998</v>
      </c>
      <c r="I336" s="51">
        <f>SUM(I335)</f>
        <v>2244273.2599999998</v>
      </c>
      <c r="J336" s="51">
        <f>SUM(J335)</f>
        <v>0</v>
      </c>
      <c r="K336" s="7"/>
    </row>
    <row r="337" spans="1:11" s="3" customFormat="1">
      <c r="A337" s="186" t="s">
        <v>422</v>
      </c>
      <c r="B337" s="187"/>
      <c r="C337" s="187"/>
      <c r="D337" s="187"/>
      <c r="E337" s="187"/>
      <c r="F337" s="187"/>
      <c r="G337" s="187"/>
      <c r="H337" s="187"/>
      <c r="I337" s="187"/>
      <c r="J337" s="187"/>
      <c r="K337" s="188"/>
    </row>
    <row r="338" spans="1:11" s="3" customFormat="1">
      <c r="A338" s="49">
        <v>252</v>
      </c>
      <c r="B338" s="50" t="s">
        <v>766</v>
      </c>
      <c r="C338" s="51">
        <v>1072.3800000000001</v>
      </c>
      <c r="D338" s="15"/>
      <c r="E338" s="51"/>
      <c r="F338" s="51"/>
      <c r="G338" s="22">
        <v>3214623.08</v>
      </c>
      <c r="H338" s="9">
        <v>4408255.96</v>
      </c>
      <c r="I338" s="9">
        <v>4408255.96</v>
      </c>
      <c r="J338" s="9">
        <f>I338-H338</f>
        <v>0</v>
      </c>
      <c r="K338" s="7"/>
    </row>
    <row r="339" spans="1:11" s="3" customFormat="1">
      <c r="A339" s="49">
        <v>253</v>
      </c>
      <c r="B339" s="50" t="s">
        <v>767</v>
      </c>
      <c r="C339" s="51"/>
      <c r="D339" s="15"/>
      <c r="E339" s="51"/>
      <c r="F339" s="51"/>
      <c r="G339" s="22">
        <v>2503852.14</v>
      </c>
      <c r="H339" s="9">
        <v>3433566.2</v>
      </c>
      <c r="I339" s="9">
        <v>3433566.2</v>
      </c>
      <c r="J339" s="9">
        <f>I339-H339</f>
        <v>0</v>
      </c>
      <c r="K339" s="7"/>
    </row>
    <row r="340" spans="1:11" s="3" customFormat="1" ht="37.5" customHeight="1">
      <c r="A340" s="258" t="s">
        <v>425</v>
      </c>
      <c r="B340" s="258"/>
      <c r="C340" s="51">
        <v>0</v>
      </c>
      <c r="D340" s="52"/>
      <c r="E340" s="30"/>
      <c r="F340" s="30"/>
      <c r="G340" s="51">
        <f>SUM(G338:G339)</f>
        <v>5718475.2199999997</v>
      </c>
      <c r="H340" s="51">
        <f>SUM(H338:H339)</f>
        <v>7841822.1600000001</v>
      </c>
      <c r="I340" s="51">
        <f>SUM(I338:I339)</f>
        <v>7841822.1600000001</v>
      </c>
      <c r="J340" s="51">
        <f>SUM(J338:J339)</f>
        <v>0</v>
      </c>
      <c r="K340" s="7"/>
    </row>
    <row r="341" spans="1:11" s="3" customFormat="1">
      <c r="A341" s="186" t="s">
        <v>429</v>
      </c>
      <c r="B341" s="187"/>
      <c r="C341" s="187"/>
      <c r="D341" s="187"/>
      <c r="E341" s="187"/>
      <c r="F341" s="187"/>
      <c r="G341" s="187"/>
      <c r="H341" s="187"/>
      <c r="I341" s="187"/>
      <c r="J341" s="187"/>
      <c r="K341" s="188"/>
    </row>
    <row r="342" spans="1:11" s="3" customFormat="1">
      <c r="A342" s="38">
        <v>254</v>
      </c>
      <c r="B342" s="53" t="s">
        <v>768</v>
      </c>
      <c r="C342" s="39">
        <v>487.2</v>
      </c>
      <c r="D342" s="15"/>
      <c r="E342" s="39"/>
      <c r="F342" s="39"/>
      <c r="G342" s="22">
        <v>2705775.71</v>
      </c>
      <c r="H342" s="9">
        <v>3710466.7</v>
      </c>
      <c r="I342" s="9">
        <v>3710466.7</v>
      </c>
      <c r="J342" s="9">
        <f>I342-H342</f>
        <v>0</v>
      </c>
      <c r="K342" s="7"/>
    </row>
    <row r="343" spans="1:11" s="3" customFormat="1">
      <c r="A343" s="38">
        <v>255</v>
      </c>
      <c r="B343" s="53" t="s">
        <v>769</v>
      </c>
      <c r="C343" s="39">
        <v>312.5</v>
      </c>
      <c r="D343" s="15"/>
      <c r="E343" s="39"/>
      <c r="F343" s="39"/>
      <c r="G343" s="22">
        <v>2826929.85</v>
      </c>
      <c r="H343" s="9">
        <v>3876607.01</v>
      </c>
      <c r="I343" s="9">
        <v>3876607.01</v>
      </c>
      <c r="J343" s="9">
        <f>I343-H343</f>
        <v>0</v>
      </c>
      <c r="K343" s="7"/>
    </row>
    <row r="344" spans="1:11" s="3" customFormat="1" ht="39.75" customHeight="1">
      <c r="A344" s="250" t="s">
        <v>770</v>
      </c>
      <c r="B344" s="250"/>
      <c r="C344" s="39">
        <v>1034.5</v>
      </c>
      <c r="D344" s="40"/>
      <c r="E344" s="30"/>
      <c r="F344" s="30"/>
      <c r="G344" s="39">
        <f>SUM(G342:G343)</f>
        <v>5532705.5599999996</v>
      </c>
      <c r="H344" s="39">
        <f>SUM(H342:H343)</f>
        <v>7587073.71</v>
      </c>
      <c r="I344" s="39">
        <f>SUM(I342:I343)</f>
        <v>7587073.71</v>
      </c>
      <c r="J344" s="39">
        <f>SUM(J342:J343)</f>
        <v>0</v>
      </c>
      <c r="K344" s="7"/>
    </row>
    <row r="345" spans="1:11" s="3" customFormat="1">
      <c r="A345" s="186" t="s">
        <v>771</v>
      </c>
      <c r="B345" s="187"/>
      <c r="C345" s="187"/>
      <c r="D345" s="187"/>
      <c r="E345" s="187"/>
      <c r="F345" s="187"/>
      <c r="G345" s="187"/>
      <c r="H345" s="187"/>
      <c r="I345" s="187"/>
      <c r="J345" s="187"/>
      <c r="K345" s="188"/>
    </row>
    <row r="346" spans="1:11" s="3" customFormat="1">
      <c r="A346" s="38">
        <v>256</v>
      </c>
      <c r="B346" s="54" t="s">
        <v>772</v>
      </c>
      <c r="C346" s="36">
        <v>862.8</v>
      </c>
      <c r="D346" s="15"/>
      <c r="E346" s="36"/>
      <c r="F346" s="36"/>
      <c r="G346" s="22">
        <v>806886.55</v>
      </c>
      <c r="H346" s="9">
        <v>1106494.3999999999</v>
      </c>
      <c r="I346" s="9">
        <v>1106494.3999999999</v>
      </c>
      <c r="J346" s="9">
        <f>I346-H346</f>
        <v>0</v>
      </c>
      <c r="K346" s="7"/>
    </row>
    <row r="347" spans="1:11" s="3" customFormat="1" ht="51" customHeight="1">
      <c r="A347" s="234" t="s">
        <v>773</v>
      </c>
      <c r="B347" s="234"/>
      <c r="C347" s="36">
        <v>862.8</v>
      </c>
      <c r="D347" s="42"/>
      <c r="E347" s="36"/>
      <c r="F347" s="36"/>
      <c r="G347" s="36">
        <f>SUM(G346)</f>
        <v>806886.55</v>
      </c>
      <c r="H347" s="36">
        <f>SUM(H346)</f>
        <v>1106494.3999999999</v>
      </c>
      <c r="I347" s="36">
        <f>SUM(I346)</f>
        <v>1106494.3999999999</v>
      </c>
      <c r="J347" s="36">
        <f>SUM(J346)</f>
        <v>0</v>
      </c>
      <c r="K347" s="7"/>
    </row>
    <row r="348" spans="1:11" s="3" customFormat="1">
      <c r="A348" s="186" t="s">
        <v>434</v>
      </c>
      <c r="B348" s="187"/>
      <c r="C348" s="187"/>
      <c r="D348" s="187"/>
      <c r="E348" s="187"/>
      <c r="F348" s="187"/>
      <c r="G348" s="187"/>
      <c r="H348" s="187"/>
      <c r="I348" s="187"/>
      <c r="J348" s="187"/>
      <c r="K348" s="188"/>
    </row>
    <row r="349" spans="1:11" s="3" customFormat="1">
      <c r="A349" s="38">
        <v>257</v>
      </c>
      <c r="B349" s="53" t="s">
        <v>774</v>
      </c>
      <c r="C349" s="39">
        <v>164.9</v>
      </c>
      <c r="D349" s="15"/>
      <c r="E349" s="39"/>
      <c r="F349" s="39"/>
      <c r="G349" s="22">
        <v>1251926.07</v>
      </c>
      <c r="H349" s="9">
        <v>1716783.1</v>
      </c>
      <c r="I349" s="9">
        <v>1716783.1</v>
      </c>
      <c r="J349" s="9">
        <f>I349-H349</f>
        <v>0</v>
      </c>
      <c r="K349" s="7"/>
    </row>
    <row r="350" spans="1:11" s="3" customFormat="1">
      <c r="A350" s="38">
        <v>258</v>
      </c>
      <c r="B350" s="53" t="s">
        <v>775</v>
      </c>
      <c r="C350" s="39"/>
      <c r="D350" s="15"/>
      <c r="E350" s="39"/>
      <c r="F350" s="39"/>
      <c r="G350" s="22">
        <v>848078.95</v>
      </c>
      <c r="H350" s="9">
        <v>1162982.1000000001</v>
      </c>
      <c r="I350" s="9">
        <v>1162982.1000000001</v>
      </c>
      <c r="J350" s="9">
        <f>I350-H350</f>
        <v>0</v>
      </c>
      <c r="K350" s="7"/>
    </row>
    <row r="351" spans="1:11" s="3" customFormat="1" ht="41.25" customHeight="1">
      <c r="A351" s="250" t="s">
        <v>436</v>
      </c>
      <c r="B351" s="250"/>
      <c r="C351" s="39">
        <v>164.9</v>
      </c>
      <c r="D351" s="40"/>
      <c r="E351" s="30"/>
      <c r="F351" s="30"/>
      <c r="G351" s="39">
        <f>SUM(G349:G350)</f>
        <v>2100005.02</v>
      </c>
      <c r="H351" s="39">
        <f>SUM(H349:H350)</f>
        <v>2879765.2</v>
      </c>
      <c r="I351" s="39">
        <f>SUM(I349:I350)</f>
        <v>2879765.2</v>
      </c>
      <c r="J351" s="39">
        <f>SUM(J349:J350)</f>
        <v>0</v>
      </c>
      <c r="K351" s="7"/>
    </row>
    <row r="352" spans="1:11" s="3" customFormat="1">
      <c r="A352" s="186" t="s">
        <v>437</v>
      </c>
      <c r="B352" s="187"/>
      <c r="C352" s="187"/>
      <c r="D352" s="187"/>
      <c r="E352" s="187"/>
      <c r="F352" s="187"/>
      <c r="G352" s="187"/>
      <c r="H352" s="187"/>
      <c r="I352" s="187"/>
      <c r="J352" s="187"/>
      <c r="K352" s="188"/>
    </row>
    <row r="353" spans="1:11" s="3" customFormat="1">
      <c r="A353" s="38">
        <v>259</v>
      </c>
      <c r="B353" s="53" t="s">
        <v>776</v>
      </c>
      <c r="C353" s="36"/>
      <c r="D353" s="42"/>
      <c r="E353" s="36"/>
      <c r="F353" s="36"/>
      <c r="G353" s="22">
        <v>1938466.18</v>
      </c>
      <c r="H353" s="9">
        <v>2658244.79</v>
      </c>
      <c r="I353" s="9">
        <v>2658244.79</v>
      </c>
      <c r="J353" s="9">
        <f>I353-H353</f>
        <v>0</v>
      </c>
      <c r="K353" s="7"/>
    </row>
    <row r="354" spans="1:11" s="3" customFormat="1" ht="25.5">
      <c r="A354" s="38"/>
      <c r="B354" s="53" t="s">
        <v>438</v>
      </c>
      <c r="C354" s="36"/>
      <c r="D354" s="42"/>
      <c r="E354" s="36"/>
      <c r="F354" s="36"/>
      <c r="G354" s="22"/>
      <c r="H354" s="9"/>
      <c r="I354" s="9">
        <v>3134513.66</v>
      </c>
      <c r="J354" s="9">
        <f>I354-H354</f>
        <v>3134513.66</v>
      </c>
      <c r="K354" s="7" t="s">
        <v>640</v>
      </c>
    </row>
    <row r="355" spans="1:11" s="3" customFormat="1" ht="40.5" customHeight="1">
      <c r="A355" s="250" t="s">
        <v>440</v>
      </c>
      <c r="B355" s="250"/>
      <c r="C355" s="39"/>
      <c r="D355" s="40"/>
      <c r="E355" s="30"/>
      <c r="F355" s="30"/>
      <c r="G355" s="39">
        <f>SUM(G353)</f>
        <v>1938466.18</v>
      </c>
      <c r="H355" s="39">
        <f>SUM(H353:H354)</f>
        <v>2658244.79</v>
      </c>
      <c r="I355" s="39">
        <f>SUM(I353:I354)</f>
        <v>5792758.4500000002</v>
      </c>
      <c r="J355" s="39">
        <f>SUM(J353:J354)</f>
        <v>3134513.66</v>
      </c>
      <c r="K355" s="7"/>
    </row>
    <row r="356" spans="1:11" s="3" customFormat="1">
      <c r="A356" s="186" t="s">
        <v>445</v>
      </c>
      <c r="B356" s="187"/>
      <c r="C356" s="187"/>
      <c r="D356" s="187"/>
      <c r="E356" s="187"/>
      <c r="F356" s="187"/>
      <c r="G356" s="187"/>
      <c r="H356" s="187"/>
      <c r="I356" s="187"/>
      <c r="J356" s="187"/>
      <c r="K356" s="188"/>
    </row>
    <row r="357" spans="1:11" s="3" customFormat="1">
      <c r="A357" s="13">
        <v>260</v>
      </c>
      <c r="B357" s="11" t="s">
        <v>777</v>
      </c>
      <c r="C357" s="12">
        <v>1477.42</v>
      </c>
      <c r="D357" s="15"/>
      <c r="E357" s="12"/>
      <c r="F357" s="12"/>
      <c r="G357" s="22">
        <v>2922237.76</v>
      </c>
      <c r="H357" s="9">
        <v>4007304.03</v>
      </c>
      <c r="I357" s="9">
        <v>4007304.03</v>
      </c>
      <c r="J357" s="9">
        <f>I357-H357</f>
        <v>0</v>
      </c>
      <c r="K357" s="7"/>
    </row>
    <row r="358" spans="1:11" s="3" customFormat="1" ht="25.5">
      <c r="A358" s="13"/>
      <c r="B358" s="11" t="s">
        <v>447</v>
      </c>
      <c r="C358" s="12"/>
      <c r="D358" s="15"/>
      <c r="E358" s="12"/>
      <c r="F358" s="12"/>
      <c r="G358" s="22"/>
      <c r="H358" s="9">
        <v>0</v>
      </c>
      <c r="I358" s="9">
        <v>5712987.8300000001</v>
      </c>
      <c r="J358" s="9">
        <f>I358-H358</f>
        <v>5712987.8300000001</v>
      </c>
      <c r="K358" s="7" t="s">
        <v>640</v>
      </c>
    </row>
    <row r="359" spans="1:11" s="3" customFormat="1" ht="38.25" customHeight="1">
      <c r="A359" s="233" t="s">
        <v>448</v>
      </c>
      <c r="B359" s="233"/>
      <c r="C359" s="12">
        <v>1477.42</v>
      </c>
      <c r="D359" s="26"/>
      <c r="E359" s="30"/>
      <c r="F359" s="30"/>
      <c r="G359" s="12">
        <f>SUM(G357)</f>
        <v>2922237.76</v>
      </c>
      <c r="H359" s="12">
        <f>SUM(H357:H358)</f>
        <v>4007304.03</v>
      </c>
      <c r="I359" s="12">
        <f>SUM(I357:I358)</f>
        <v>9720291.8599999994</v>
      </c>
      <c r="J359" s="12">
        <f>SUM(J357:J358)</f>
        <v>5712987.8300000001</v>
      </c>
      <c r="K359" s="7"/>
    </row>
    <row r="360" spans="1:11" s="3" customFormat="1">
      <c r="A360" s="186" t="s">
        <v>778</v>
      </c>
      <c r="B360" s="187"/>
      <c r="C360" s="187"/>
      <c r="D360" s="187"/>
      <c r="E360" s="187"/>
      <c r="F360" s="187"/>
      <c r="G360" s="187"/>
      <c r="H360" s="187"/>
      <c r="I360" s="187"/>
      <c r="J360" s="187"/>
      <c r="K360" s="188"/>
    </row>
    <row r="361" spans="1:11" s="3" customFormat="1">
      <c r="A361" s="13">
        <v>261</v>
      </c>
      <c r="B361" s="11" t="s">
        <v>779</v>
      </c>
      <c r="C361" s="12">
        <v>901.2</v>
      </c>
      <c r="D361" s="15"/>
      <c r="E361" s="12"/>
      <c r="F361" s="12"/>
      <c r="G361" s="22">
        <v>3333757.98</v>
      </c>
      <c r="H361" s="9">
        <v>4571627.26</v>
      </c>
      <c r="I361" s="9">
        <v>4571627.26</v>
      </c>
      <c r="J361" s="9">
        <f>I361-H361</f>
        <v>0</v>
      </c>
      <c r="K361" s="7"/>
    </row>
    <row r="362" spans="1:11" s="3" customFormat="1">
      <c r="A362" s="13">
        <v>262</v>
      </c>
      <c r="B362" s="11" t="s">
        <v>780</v>
      </c>
      <c r="C362" s="12"/>
      <c r="D362" s="15"/>
      <c r="E362" s="12"/>
      <c r="F362" s="12"/>
      <c r="G362" s="22">
        <v>3311546.39</v>
      </c>
      <c r="H362" s="9">
        <v>4541168.2</v>
      </c>
      <c r="I362" s="9">
        <v>4541168.2</v>
      </c>
      <c r="J362" s="9">
        <f>I362-H362</f>
        <v>0</v>
      </c>
      <c r="K362" s="7"/>
    </row>
    <row r="363" spans="1:11" s="3" customFormat="1" ht="39" customHeight="1">
      <c r="A363" s="233" t="s">
        <v>781</v>
      </c>
      <c r="B363" s="233"/>
      <c r="C363" s="12">
        <v>901.2</v>
      </c>
      <c r="D363" s="26"/>
      <c r="E363" s="30"/>
      <c r="F363" s="30"/>
      <c r="G363" s="12">
        <f>SUM(G361:G362)</f>
        <v>6645304.3700000001</v>
      </c>
      <c r="H363" s="12">
        <f>SUM(H361:H362)</f>
        <v>9112795.4600000009</v>
      </c>
      <c r="I363" s="12">
        <f>SUM(I361:I362)</f>
        <v>9112795.4600000009</v>
      </c>
      <c r="J363" s="12">
        <f>SUM(J361:J362)</f>
        <v>0</v>
      </c>
      <c r="K363" s="7"/>
    </row>
    <row r="364" spans="1:11" s="3" customFormat="1">
      <c r="A364" s="186" t="s">
        <v>453</v>
      </c>
      <c r="B364" s="187"/>
      <c r="C364" s="187"/>
      <c r="D364" s="187"/>
      <c r="E364" s="187"/>
      <c r="F364" s="187"/>
      <c r="G364" s="187"/>
      <c r="H364" s="187"/>
      <c r="I364" s="187"/>
      <c r="J364" s="187"/>
      <c r="K364" s="188"/>
    </row>
    <row r="365" spans="1:11" s="3" customFormat="1">
      <c r="A365" s="13">
        <v>263</v>
      </c>
      <c r="B365" s="35" t="s">
        <v>782</v>
      </c>
      <c r="C365" s="12">
        <v>562.4</v>
      </c>
      <c r="D365" s="15"/>
      <c r="E365" s="12"/>
      <c r="F365" s="12"/>
      <c r="G365" s="22">
        <v>2342313.2999999998</v>
      </c>
      <c r="H365" s="9">
        <v>3212045.8</v>
      </c>
      <c r="I365" s="9">
        <v>3212045.8</v>
      </c>
      <c r="J365" s="9">
        <f>I365-H365</f>
        <v>0</v>
      </c>
      <c r="K365" s="7"/>
    </row>
    <row r="366" spans="1:11" s="3" customFormat="1">
      <c r="A366" s="13">
        <v>264</v>
      </c>
      <c r="B366" s="35" t="s">
        <v>783</v>
      </c>
      <c r="C366" s="12"/>
      <c r="D366" s="15"/>
      <c r="E366" s="12"/>
      <c r="F366" s="12"/>
      <c r="G366" s="22">
        <v>2935968.57</v>
      </c>
      <c r="H366" s="9">
        <v>4026133.27</v>
      </c>
      <c r="I366" s="9">
        <v>4026133.27</v>
      </c>
      <c r="J366" s="9">
        <f>I366-H366</f>
        <v>0</v>
      </c>
      <c r="K366" s="7"/>
    </row>
    <row r="367" spans="1:11" s="3" customFormat="1">
      <c r="A367" s="13">
        <v>265</v>
      </c>
      <c r="B367" s="35" t="s">
        <v>784</v>
      </c>
      <c r="C367" s="12"/>
      <c r="D367" s="15"/>
      <c r="E367" s="12"/>
      <c r="F367" s="12"/>
      <c r="G367" s="22">
        <v>2322120.94</v>
      </c>
      <c r="H367" s="9">
        <v>3184355.75</v>
      </c>
      <c r="I367" s="9">
        <v>3184355.75</v>
      </c>
      <c r="J367" s="9">
        <f>I367-H367</f>
        <v>0</v>
      </c>
      <c r="K367" s="7"/>
    </row>
    <row r="368" spans="1:11" s="3" customFormat="1">
      <c r="A368" s="13">
        <v>266</v>
      </c>
      <c r="B368" s="35" t="s">
        <v>785</v>
      </c>
      <c r="C368" s="12"/>
      <c r="D368" s="15"/>
      <c r="E368" s="12"/>
      <c r="F368" s="12"/>
      <c r="G368" s="22">
        <v>2988468.69</v>
      </c>
      <c r="H368" s="9">
        <v>4098127.4</v>
      </c>
      <c r="I368" s="9">
        <v>4098127.4</v>
      </c>
      <c r="J368" s="9">
        <f>I368-H368</f>
        <v>0</v>
      </c>
      <c r="K368" s="7"/>
    </row>
    <row r="369" spans="1:11" s="3" customFormat="1" ht="39" customHeight="1">
      <c r="A369" s="233" t="s">
        <v>456</v>
      </c>
      <c r="B369" s="233"/>
      <c r="C369" s="12">
        <v>562.4</v>
      </c>
      <c r="D369" s="26"/>
      <c r="E369" s="30"/>
      <c r="F369" s="30"/>
      <c r="G369" s="12">
        <f>SUM(G365:G368)</f>
        <v>10588871.5</v>
      </c>
      <c r="H369" s="12">
        <f>SUM(H365:H368)</f>
        <v>14520662.220000001</v>
      </c>
      <c r="I369" s="12">
        <f>SUM(I365:I368)</f>
        <v>14520662.220000001</v>
      </c>
      <c r="J369" s="12">
        <f>SUM(J365:J368)</f>
        <v>0</v>
      </c>
      <c r="K369" s="7"/>
    </row>
    <row r="370" spans="1:11" s="3" customFormat="1">
      <c r="A370" s="186" t="s">
        <v>457</v>
      </c>
      <c r="B370" s="187"/>
      <c r="C370" s="187"/>
      <c r="D370" s="187"/>
      <c r="E370" s="187"/>
      <c r="F370" s="187"/>
      <c r="G370" s="187"/>
      <c r="H370" s="187"/>
      <c r="I370" s="187"/>
      <c r="J370" s="187"/>
      <c r="K370" s="188"/>
    </row>
    <row r="371" spans="1:11" s="3" customFormat="1">
      <c r="A371" s="13">
        <v>267</v>
      </c>
      <c r="B371" s="11" t="s">
        <v>786</v>
      </c>
      <c r="C371" s="12">
        <v>373.12</v>
      </c>
      <c r="D371" s="15"/>
      <c r="E371" s="12"/>
      <c r="F371" s="12"/>
      <c r="G371" s="22">
        <v>2826929.85</v>
      </c>
      <c r="H371" s="9">
        <v>3876607.01</v>
      </c>
      <c r="I371" s="9">
        <v>3876607.01</v>
      </c>
      <c r="J371" s="9">
        <f>I371-H371</f>
        <v>0</v>
      </c>
      <c r="K371" s="7"/>
    </row>
    <row r="372" spans="1:11" s="3" customFormat="1" ht="25.5">
      <c r="A372" s="13"/>
      <c r="B372" s="11" t="s">
        <v>458</v>
      </c>
      <c r="C372" s="12"/>
      <c r="D372" s="15"/>
      <c r="E372" s="12"/>
      <c r="F372" s="12"/>
      <c r="G372" s="22"/>
      <c r="H372" s="9"/>
      <c r="I372" s="9">
        <v>2115519.8199999998</v>
      </c>
      <c r="J372" s="9">
        <f>I372-H372</f>
        <v>2115519.8199999998</v>
      </c>
      <c r="K372" s="7" t="s">
        <v>640</v>
      </c>
    </row>
    <row r="373" spans="1:11" s="3" customFormat="1" ht="39" customHeight="1">
      <c r="A373" s="233" t="s">
        <v>461</v>
      </c>
      <c r="B373" s="233"/>
      <c r="C373" s="12">
        <v>373.12</v>
      </c>
      <c r="D373" s="26"/>
      <c r="E373" s="30"/>
      <c r="F373" s="30"/>
      <c r="G373" s="12">
        <f>SUM(G371)</f>
        <v>2826929.85</v>
      </c>
      <c r="H373" s="12">
        <f>SUM(H371:H372)</f>
        <v>3876607.01</v>
      </c>
      <c r="I373" s="12">
        <f>SUM(I371:I372)</f>
        <v>5992126.8300000001</v>
      </c>
      <c r="J373" s="12">
        <f>SUM(J371:J372)</f>
        <v>2115519.8199999998</v>
      </c>
      <c r="K373" s="7"/>
    </row>
    <row r="374" spans="1:11" s="3" customFormat="1">
      <c r="A374" s="186" t="s">
        <v>465</v>
      </c>
      <c r="B374" s="187"/>
      <c r="C374" s="187"/>
      <c r="D374" s="187"/>
      <c r="E374" s="187"/>
      <c r="F374" s="187"/>
      <c r="G374" s="187"/>
      <c r="H374" s="187"/>
      <c r="I374" s="187"/>
      <c r="J374" s="187"/>
      <c r="K374" s="188"/>
    </row>
    <row r="375" spans="1:11" s="3" customFormat="1">
      <c r="A375" s="13">
        <v>268</v>
      </c>
      <c r="B375" s="35" t="s">
        <v>787</v>
      </c>
      <c r="C375" s="12">
        <v>1205.5</v>
      </c>
      <c r="D375" s="15"/>
      <c r="E375" s="12"/>
      <c r="F375" s="12"/>
      <c r="G375" s="22">
        <v>1857696.75</v>
      </c>
      <c r="H375" s="9">
        <v>2547484.6</v>
      </c>
      <c r="I375" s="9">
        <v>2547484.6</v>
      </c>
      <c r="J375" s="9">
        <f t="shared" ref="J375:J388" si="10">I375-H375</f>
        <v>0</v>
      </c>
      <c r="K375" s="7"/>
    </row>
    <row r="376" spans="1:11" s="3" customFormat="1">
      <c r="A376" s="13">
        <v>269</v>
      </c>
      <c r="B376" s="35" t="s">
        <v>788</v>
      </c>
      <c r="C376" s="12"/>
      <c r="D376" s="15"/>
      <c r="E376" s="12"/>
      <c r="F376" s="12"/>
      <c r="G376" s="22">
        <v>1579042.24</v>
      </c>
      <c r="H376" s="9">
        <v>2165361.91</v>
      </c>
      <c r="I376" s="9">
        <v>2165361.91</v>
      </c>
      <c r="J376" s="9">
        <f t="shared" si="10"/>
        <v>0</v>
      </c>
      <c r="K376" s="7"/>
    </row>
    <row r="377" spans="1:11" s="3" customFormat="1">
      <c r="A377" s="13">
        <v>270</v>
      </c>
      <c r="B377" s="35" t="s">
        <v>789</v>
      </c>
      <c r="C377" s="12"/>
      <c r="D377" s="15"/>
      <c r="E377" s="12"/>
      <c r="F377" s="12"/>
      <c r="G377" s="22">
        <v>1506349.76</v>
      </c>
      <c r="H377" s="9">
        <v>2065677.73</v>
      </c>
      <c r="I377" s="9">
        <v>2065677.73</v>
      </c>
      <c r="J377" s="9">
        <f t="shared" si="10"/>
        <v>0</v>
      </c>
      <c r="K377" s="7"/>
    </row>
    <row r="378" spans="1:11" s="3" customFormat="1">
      <c r="A378" s="13">
        <v>271</v>
      </c>
      <c r="B378" s="35" t="s">
        <v>790</v>
      </c>
      <c r="C378" s="12"/>
      <c r="D378" s="15"/>
      <c r="E378" s="12"/>
      <c r="F378" s="12"/>
      <c r="G378" s="22">
        <v>1421541.87</v>
      </c>
      <c r="H378" s="9">
        <v>1949379.52</v>
      </c>
      <c r="I378" s="9">
        <v>1949379.52</v>
      </c>
      <c r="J378" s="9">
        <f t="shared" si="10"/>
        <v>0</v>
      </c>
      <c r="K378" s="7"/>
    </row>
    <row r="379" spans="1:11" s="3" customFormat="1">
      <c r="A379" s="13">
        <v>272</v>
      </c>
      <c r="B379" s="35" t="s">
        <v>791</v>
      </c>
      <c r="C379" s="12"/>
      <c r="D379" s="15"/>
      <c r="E379" s="12"/>
      <c r="F379" s="12"/>
      <c r="G379" s="22">
        <v>1789042.74</v>
      </c>
      <c r="H379" s="9">
        <v>2453338.4300000002</v>
      </c>
      <c r="I379" s="9">
        <v>2453338.4300000002</v>
      </c>
      <c r="J379" s="9">
        <f t="shared" si="10"/>
        <v>0</v>
      </c>
      <c r="K379" s="7"/>
    </row>
    <row r="380" spans="1:11" s="3" customFormat="1">
      <c r="A380" s="13">
        <v>273</v>
      </c>
      <c r="B380" s="35" t="s">
        <v>792</v>
      </c>
      <c r="C380" s="12"/>
      <c r="D380" s="15"/>
      <c r="E380" s="12"/>
      <c r="F380" s="12"/>
      <c r="G380" s="22">
        <v>1635580.84</v>
      </c>
      <c r="H380" s="9">
        <v>2242894.0499999998</v>
      </c>
      <c r="I380" s="9">
        <v>2242894.0499999998</v>
      </c>
      <c r="J380" s="9">
        <f t="shared" si="10"/>
        <v>0</v>
      </c>
      <c r="K380" s="7"/>
    </row>
    <row r="381" spans="1:11" s="3" customFormat="1">
      <c r="A381" s="13">
        <v>274</v>
      </c>
      <c r="B381" s="35" t="s">
        <v>793</v>
      </c>
      <c r="C381" s="12"/>
      <c r="D381" s="15"/>
      <c r="E381" s="12"/>
      <c r="F381" s="12"/>
      <c r="G381" s="22">
        <v>3432700.53</v>
      </c>
      <c r="H381" s="9">
        <v>4707308.51</v>
      </c>
      <c r="I381" s="9">
        <v>4707308.51</v>
      </c>
      <c r="J381" s="9">
        <f t="shared" si="10"/>
        <v>0</v>
      </c>
      <c r="K381" s="7"/>
    </row>
    <row r="382" spans="1:11" s="3" customFormat="1">
      <c r="A382" s="13">
        <v>275</v>
      </c>
      <c r="B382" s="35" t="s">
        <v>794</v>
      </c>
      <c r="C382" s="12"/>
      <c r="D382" s="15"/>
      <c r="E382" s="12"/>
      <c r="F382" s="12"/>
      <c r="G382" s="22">
        <v>840002.01</v>
      </c>
      <c r="H382" s="9">
        <v>1151906.08</v>
      </c>
      <c r="I382" s="9">
        <v>1151906.08</v>
      </c>
      <c r="J382" s="9">
        <f t="shared" si="10"/>
        <v>0</v>
      </c>
      <c r="K382" s="7"/>
    </row>
    <row r="383" spans="1:11" s="3" customFormat="1">
      <c r="A383" s="13">
        <v>276</v>
      </c>
      <c r="B383" s="35" t="s">
        <v>795</v>
      </c>
      <c r="C383" s="12"/>
      <c r="D383" s="15"/>
      <c r="E383" s="12"/>
      <c r="F383" s="12"/>
      <c r="G383" s="22">
        <v>840002.01</v>
      </c>
      <c r="H383" s="9">
        <v>1151906.08</v>
      </c>
      <c r="I383" s="9">
        <v>1151906.08</v>
      </c>
      <c r="J383" s="9">
        <f t="shared" si="10"/>
        <v>0</v>
      </c>
      <c r="K383" s="7"/>
    </row>
    <row r="384" spans="1:11" s="3" customFormat="1">
      <c r="A384" s="13">
        <v>277</v>
      </c>
      <c r="B384" s="35" t="s">
        <v>796</v>
      </c>
      <c r="C384" s="12"/>
      <c r="D384" s="15"/>
      <c r="E384" s="12"/>
      <c r="F384" s="12"/>
      <c r="G384" s="22">
        <v>1809235.1</v>
      </c>
      <c r="H384" s="9">
        <v>2481028.48</v>
      </c>
      <c r="I384" s="9">
        <v>2481028.48</v>
      </c>
      <c r="J384" s="9">
        <f t="shared" si="10"/>
        <v>0</v>
      </c>
      <c r="K384" s="7"/>
    </row>
    <row r="385" spans="1:11" s="3" customFormat="1">
      <c r="A385" s="13">
        <v>278</v>
      </c>
      <c r="B385" s="35" t="s">
        <v>797</v>
      </c>
      <c r="C385" s="12"/>
      <c r="D385" s="15"/>
      <c r="E385" s="12"/>
      <c r="F385" s="12"/>
      <c r="G385" s="22">
        <v>1785004.27</v>
      </c>
      <c r="H385" s="9">
        <v>2447800.42</v>
      </c>
      <c r="I385" s="9">
        <v>2447800.42</v>
      </c>
      <c r="J385" s="9">
        <f t="shared" si="10"/>
        <v>0</v>
      </c>
      <c r="K385" s="7"/>
    </row>
    <row r="386" spans="1:11" s="3" customFormat="1">
      <c r="A386" s="13">
        <v>279</v>
      </c>
      <c r="B386" s="35" t="s">
        <v>798</v>
      </c>
      <c r="C386" s="12"/>
      <c r="D386" s="15"/>
      <c r="E386" s="12"/>
      <c r="F386" s="12"/>
      <c r="G386" s="22">
        <v>4674407.03</v>
      </c>
      <c r="H386" s="9">
        <v>6626086.9900000002</v>
      </c>
      <c r="I386" s="9">
        <v>6626086.9900000002</v>
      </c>
      <c r="J386" s="9">
        <f t="shared" si="10"/>
        <v>0</v>
      </c>
      <c r="K386" s="7"/>
    </row>
    <row r="387" spans="1:11" s="3" customFormat="1">
      <c r="A387" s="13">
        <v>280</v>
      </c>
      <c r="B387" s="35" t="s">
        <v>799</v>
      </c>
      <c r="C387" s="12"/>
      <c r="D387" s="15"/>
      <c r="E387" s="12"/>
      <c r="F387" s="12"/>
      <c r="G387" s="9">
        <v>5067163.04</v>
      </c>
      <c r="H387" s="9">
        <v>7182828.2999999998</v>
      </c>
      <c r="I387" s="9">
        <v>7182828.2999999998</v>
      </c>
      <c r="J387" s="9">
        <f t="shared" si="10"/>
        <v>0</v>
      </c>
      <c r="K387" s="7"/>
    </row>
    <row r="388" spans="1:11" s="3" customFormat="1" ht="25.5">
      <c r="A388" s="13"/>
      <c r="B388" s="35" t="s">
        <v>467</v>
      </c>
      <c r="C388" s="12"/>
      <c r="D388" s="15"/>
      <c r="E388" s="12"/>
      <c r="F388" s="12"/>
      <c r="G388" s="9"/>
      <c r="H388" s="9">
        <v>0</v>
      </c>
      <c r="I388" s="9">
        <v>4569239.67</v>
      </c>
      <c r="J388" s="9">
        <f t="shared" si="10"/>
        <v>4569239.67</v>
      </c>
      <c r="K388" s="7" t="s">
        <v>640</v>
      </c>
    </row>
    <row r="389" spans="1:11" s="3" customFormat="1" ht="39" customHeight="1">
      <c r="A389" s="233" t="s">
        <v>474</v>
      </c>
      <c r="B389" s="233"/>
      <c r="C389" s="12">
        <v>1205.5</v>
      </c>
      <c r="D389" s="26"/>
      <c r="E389" s="30"/>
      <c r="F389" s="30"/>
      <c r="G389" s="12">
        <f>SUM(G375:G387)</f>
        <v>28237768.190000001</v>
      </c>
      <c r="H389" s="12">
        <f>SUM(H375:H388)</f>
        <v>39173001.100000001</v>
      </c>
      <c r="I389" s="12">
        <f>SUM(I375:I388)</f>
        <v>43742240.770000003</v>
      </c>
      <c r="J389" s="12">
        <f>SUM(J375:J388)</f>
        <v>4569239.67</v>
      </c>
      <c r="K389" s="7"/>
    </row>
    <row r="390" spans="1:11">
      <c r="K390" s="5"/>
    </row>
    <row r="391" spans="1:11">
      <c r="B391" s="2" t="s">
        <v>478</v>
      </c>
      <c r="K391" s="5"/>
    </row>
    <row r="392" spans="1:11">
      <c r="B392" s="2" t="s">
        <v>479</v>
      </c>
      <c r="K392" s="5"/>
    </row>
    <row r="394" spans="1:11">
      <c r="B394" s="35" t="s">
        <v>467</v>
      </c>
    </row>
  </sheetData>
  <autoFilter ref="A8:M389"/>
  <mergeCells count="89">
    <mergeCell ref="A1:K1"/>
    <mergeCell ref="G7:J7"/>
    <mergeCell ref="A9:K9"/>
    <mergeCell ref="A10:B10"/>
    <mergeCell ref="A11:K11"/>
    <mergeCell ref="A171:B171"/>
    <mergeCell ref="A172:K172"/>
    <mergeCell ref="A194:B194"/>
    <mergeCell ref="A195:K195"/>
    <mergeCell ref="A206:B206"/>
    <mergeCell ref="A207:K207"/>
    <mergeCell ref="A210:B210"/>
    <mergeCell ref="A211:K211"/>
    <mergeCell ref="A215:B215"/>
    <mergeCell ref="A216:K216"/>
    <mergeCell ref="A226:B226"/>
    <mergeCell ref="A227:K227"/>
    <mergeCell ref="A232:B232"/>
    <mergeCell ref="A233:K233"/>
    <mergeCell ref="A235:B235"/>
    <mergeCell ref="A236:K236"/>
    <mergeCell ref="A249:B249"/>
    <mergeCell ref="A250:K250"/>
    <mergeCell ref="A254:B254"/>
    <mergeCell ref="A255:K255"/>
    <mergeCell ref="A264:B264"/>
    <mergeCell ref="A265:K265"/>
    <mergeCell ref="A267:B267"/>
    <mergeCell ref="A268:K268"/>
    <mergeCell ref="A270:B270"/>
    <mergeCell ref="A271:K271"/>
    <mergeCell ref="A274:B274"/>
    <mergeCell ref="A275:K275"/>
    <mergeCell ref="A279:B279"/>
    <mergeCell ref="A280:K280"/>
    <mergeCell ref="A282:B282"/>
    <mergeCell ref="A283:K283"/>
    <mergeCell ref="A286:B286"/>
    <mergeCell ref="A287:K287"/>
    <mergeCell ref="A289:B289"/>
    <mergeCell ref="A290:K290"/>
    <mergeCell ref="A299:B299"/>
    <mergeCell ref="A300:K300"/>
    <mergeCell ref="A303:B303"/>
    <mergeCell ref="A304:K304"/>
    <mergeCell ref="A311:B311"/>
    <mergeCell ref="A312:K312"/>
    <mergeCell ref="A316:B316"/>
    <mergeCell ref="A317:K317"/>
    <mergeCell ref="A319:B319"/>
    <mergeCell ref="A320:K320"/>
    <mergeCell ref="A323:B323"/>
    <mergeCell ref="A324:K324"/>
    <mergeCell ref="A329:B329"/>
    <mergeCell ref="A330:K330"/>
    <mergeCell ref="A333:B333"/>
    <mergeCell ref="A334:K334"/>
    <mergeCell ref="A336:B336"/>
    <mergeCell ref="A337:K337"/>
    <mergeCell ref="A340:B340"/>
    <mergeCell ref="A341:K341"/>
    <mergeCell ref="A344:B344"/>
    <mergeCell ref="A345:K345"/>
    <mergeCell ref="A347:B347"/>
    <mergeCell ref="A348:K348"/>
    <mergeCell ref="A364:K364"/>
    <mergeCell ref="A369:B369"/>
    <mergeCell ref="A370:K370"/>
    <mergeCell ref="A351:B351"/>
    <mergeCell ref="A352:K352"/>
    <mergeCell ref="A355:B355"/>
    <mergeCell ref="A356:K356"/>
    <mergeCell ref="A359:B359"/>
    <mergeCell ref="A373:B373"/>
    <mergeCell ref="A374:K374"/>
    <mergeCell ref="A389:B389"/>
    <mergeCell ref="A2:A7"/>
    <mergeCell ref="B2:B7"/>
    <mergeCell ref="C2:C4"/>
    <mergeCell ref="C5:C7"/>
    <mergeCell ref="D2:D4"/>
    <mergeCell ref="D5:D7"/>
    <mergeCell ref="G2:G6"/>
    <mergeCell ref="H2:H6"/>
    <mergeCell ref="I2:I6"/>
    <mergeCell ref="J2:J6"/>
    <mergeCell ref="K2:K7"/>
    <mergeCell ref="A360:K360"/>
    <mergeCell ref="A363:B363"/>
  </mergeCells>
  <pageMargins left="0.39370078740157499" right="0.31496062992126" top="0.23622047244094499" bottom="0.31496062992126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2"/>
  <sheetViews>
    <sheetView view="pageBreakPreview" topLeftCell="A94" zoomScaleNormal="100" workbookViewId="0">
      <selection activeCell="N121" sqref="N121"/>
    </sheetView>
  </sheetViews>
  <sheetFormatPr defaultColWidth="9.33203125" defaultRowHeight="12.75"/>
  <cols>
    <col min="1" max="1" width="4.1640625" style="4" customWidth="1"/>
    <col min="2" max="2" width="40.33203125" style="4" customWidth="1"/>
    <col min="3" max="3" width="10.5" style="4" hidden="1" customWidth="1"/>
    <col min="4" max="4" width="9.5" style="4" hidden="1" customWidth="1"/>
    <col min="5" max="5" width="11.6640625" style="5" hidden="1" customWidth="1"/>
    <col min="6" max="6" width="9.6640625" style="5" hidden="1" customWidth="1"/>
    <col min="7" max="10" width="23" style="5" hidden="1" customWidth="1"/>
    <col min="11" max="12" width="23" style="5" customWidth="1"/>
    <col min="13" max="13" width="18.5" style="5" customWidth="1"/>
    <col min="14" max="14" width="51.1640625" style="5" customWidth="1"/>
    <col min="15" max="15" width="20.6640625" style="4" customWidth="1"/>
    <col min="16" max="16" width="12.5" style="4" customWidth="1"/>
    <col min="17" max="18" width="9.33203125" style="4"/>
    <col min="19" max="19" width="11.5" style="4" customWidth="1"/>
    <col min="20" max="16384" width="9.33203125" style="4"/>
  </cols>
  <sheetData>
    <row r="1" spans="1:16" s="1" customFormat="1" ht="51" customHeight="1">
      <c r="A1" s="251" t="s">
        <v>115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6" s="2" customFormat="1" ht="21" customHeight="1">
      <c r="A2" s="207" t="s">
        <v>2</v>
      </c>
      <c r="B2" s="207" t="s">
        <v>3</v>
      </c>
      <c r="C2" s="235" t="s">
        <v>11</v>
      </c>
      <c r="D2" s="235" t="s">
        <v>116</v>
      </c>
      <c r="E2" s="8"/>
      <c r="F2" s="8"/>
      <c r="G2" s="55" t="s">
        <v>117</v>
      </c>
      <c r="H2" s="56" t="s">
        <v>117</v>
      </c>
      <c r="I2" s="207" t="s">
        <v>117</v>
      </c>
      <c r="J2" s="207" t="s">
        <v>117</v>
      </c>
      <c r="K2" s="207" t="s">
        <v>117</v>
      </c>
      <c r="L2" s="267" t="s">
        <v>118</v>
      </c>
      <c r="M2" s="211" t="s">
        <v>119</v>
      </c>
      <c r="N2" s="236" t="s">
        <v>120</v>
      </c>
    </row>
    <row r="3" spans="1:16" s="2" customFormat="1" ht="21" customHeight="1">
      <c r="A3" s="207"/>
      <c r="B3" s="207"/>
      <c r="C3" s="235"/>
      <c r="D3" s="235"/>
      <c r="E3" s="8"/>
      <c r="F3" s="8"/>
      <c r="G3" s="57"/>
      <c r="H3" s="58"/>
      <c r="I3" s="207"/>
      <c r="J3" s="207"/>
      <c r="K3" s="207"/>
      <c r="L3" s="268"/>
      <c r="M3" s="211"/>
      <c r="N3" s="237"/>
    </row>
    <row r="4" spans="1:16" s="2" customFormat="1" ht="78" customHeight="1">
      <c r="A4" s="207"/>
      <c r="B4" s="207"/>
      <c r="C4" s="235"/>
      <c r="D4" s="235"/>
      <c r="E4" s="8"/>
      <c r="F4" s="8"/>
      <c r="G4" s="57"/>
      <c r="H4" s="58"/>
      <c r="I4" s="207"/>
      <c r="J4" s="207"/>
      <c r="K4" s="207"/>
      <c r="L4" s="268"/>
      <c r="M4" s="211"/>
      <c r="N4" s="237"/>
      <c r="O4" s="65"/>
    </row>
    <row r="5" spans="1:16" s="2" customFormat="1" ht="9" customHeight="1">
      <c r="A5" s="207"/>
      <c r="B5" s="207"/>
      <c r="C5" s="212" t="s">
        <v>98</v>
      </c>
      <c r="D5" s="212" t="s">
        <v>98</v>
      </c>
      <c r="E5" s="8"/>
      <c r="F5" s="8"/>
      <c r="G5" s="57"/>
      <c r="H5" s="58"/>
      <c r="I5" s="207"/>
      <c r="J5" s="207"/>
      <c r="K5" s="207"/>
      <c r="L5" s="268"/>
      <c r="M5" s="211"/>
      <c r="N5" s="237"/>
    </row>
    <row r="6" spans="1:16" s="2" customFormat="1" ht="9.75" customHeight="1">
      <c r="A6" s="207"/>
      <c r="B6" s="207"/>
      <c r="C6" s="212"/>
      <c r="D6" s="212"/>
      <c r="E6" s="8"/>
      <c r="F6" s="8"/>
      <c r="G6" s="59"/>
      <c r="H6" s="60"/>
      <c r="I6" s="207"/>
      <c r="J6" s="207"/>
      <c r="K6" s="207"/>
      <c r="L6" s="268"/>
      <c r="M6" s="211"/>
      <c r="N6" s="237"/>
    </row>
    <row r="7" spans="1:16" s="2" customFormat="1" ht="25.5" customHeight="1">
      <c r="A7" s="207"/>
      <c r="B7" s="207"/>
      <c r="C7" s="212"/>
      <c r="D7" s="212"/>
      <c r="E7" s="8"/>
      <c r="F7" s="8"/>
      <c r="G7" s="61"/>
      <c r="H7" s="62"/>
      <c r="I7" s="207"/>
      <c r="J7" s="207"/>
      <c r="K7" s="207"/>
      <c r="L7" s="269"/>
      <c r="M7" s="211"/>
      <c r="N7" s="238"/>
    </row>
    <row r="8" spans="1:16" s="2" customFormat="1" ht="12" customHeight="1">
      <c r="A8" s="7" t="s">
        <v>100</v>
      </c>
      <c r="B8" s="7" t="s">
        <v>101</v>
      </c>
      <c r="C8" s="7"/>
      <c r="D8" s="7"/>
      <c r="E8" s="7"/>
      <c r="F8" s="7"/>
      <c r="G8" s="7">
        <v>3</v>
      </c>
      <c r="H8" s="7">
        <v>4</v>
      </c>
      <c r="I8" s="7">
        <v>3</v>
      </c>
      <c r="J8" s="7">
        <v>3</v>
      </c>
      <c r="K8" s="7">
        <v>3</v>
      </c>
      <c r="L8" s="7">
        <v>4</v>
      </c>
      <c r="M8" s="7">
        <v>5</v>
      </c>
      <c r="N8" s="7">
        <v>6</v>
      </c>
    </row>
    <row r="9" spans="1:16" s="3" customFormat="1" ht="12" customHeight="1">
      <c r="A9" s="252" t="s">
        <v>121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</row>
    <row r="10" spans="1:16" s="3" customFormat="1" ht="12" customHeight="1">
      <c r="A10" s="253" t="s">
        <v>122</v>
      </c>
      <c r="B10" s="253"/>
      <c r="C10" s="12" t="e">
        <v>#REF!</v>
      </c>
      <c r="D10" s="12"/>
      <c r="E10" s="12"/>
      <c r="F10" s="12"/>
      <c r="G10" s="12" t="e">
        <f>G160+G167+G172+G179+G184+G192+G197+G210+G217+G220+G226+G229+G235+G238+G241+G245+G250+G253+G262+G265+G269+G274+G277+G287+G290+G294+G297+G302+G305+G308+G311+G315+G319+G323+G326+G335+G338+#REF!</f>
        <v>#REF!</v>
      </c>
      <c r="H10" s="12" t="e">
        <f>H160+H167+H172+H179+H184+H192+H197+H210+H217+H220+H226+H229+H235+H238+H241+H245+H250+H253+H262+H265+H269+H274+H277+H287+H290+H294+H297+H302+H305+H308+H311+H315+H319+H323+H326+H335+H338+#REF!</f>
        <v>#REF!</v>
      </c>
      <c r="I10" s="12">
        <f>I160+I167+I172+I179+I184+I192+I197+I210+I217+I220+I226+I229+I235+I238+I241+I245+I250+I253+I262+I265+I269+I274+I277+I287+I290+I294+I297+I302+I305+I308+I311+I315+I319+I323+I326+I335+I338</f>
        <v>1008556739.79</v>
      </c>
      <c r="J10" s="12">
        <f>J160+J167+J172+J179+J184+J192+J197+J210+J217+J220+J226+J229+J235+J238+J241+J245+J250+J253+J262+J265+J269+J274+J277+J287+J290+J294+J297+J302+J305+J308+J311+J315+J319+J323+J326+J335+J338</f>
        <v>1007440835.78</v>
      </c>
      <c r="K10" s="12">
        <f>K160+K167+K172+K179+K184+K192+K197+K210+K217+K220+K226+K229+K235+K238+K241+K245+K250+K253+K262+K265+K269+K274+K277+K287+K290+K294+K297+K302+K305+K308+K311+K315+K319+K323+K326+K335+K338</f>
        <v>994525711.13999999</v>
      </c>
      <c r="L10" s="12">
        <f>L160+L167+L172+L179+L184+L192+L197+L210+L217+L220+L226+L229+L235+L238+L241+L245+L250+L253+L262+L265+L269+L274+L277+L287+L290+L294+L297+L302+L305+L308+L311+L315+L319+L323+L326+L335+L338</f>
        <v>970393621.88</v>
      </c>
      <c r="M10" s="12">
        <f>M160+M167+M172+M179+M184+M192+M197+M210+M217+M220+M226+M229+M235+M238+M241+M245+M250+M253+M262+M265+M269+M274+M277+M287+M290+M294+M297+M302+M305+M308+M311+M315+M319+M323+M326+M335+M338</f>
        <v>-24132089.260000002</v>
      </c>
      <c r="N10" s="12"/>
      <c r="O10" s="66"/>
    </row>
    <row r="11" spans="1:16" s="3" customFormat="1" ht="12" customHeight="1">
      <c r="A11" s="252" t="s">
        <v>123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</row>
    <row r="12" spans="1:16" s="3" customFormat="1" ht="12" customHeight="1">
      <c r="A12" s="13">
        <v>1</v>
      </c>
      <c r="B12" s="14" t="s">
        <v>124</v>
      </c>
      <c r="C12" s="15">
        <v>2697.2</v>
      </c>
      <c r="D12" s="15"/>
      <c r="E12" s="16"/>
      <c r="F12" s="16"/>
      <c r="G12" s="12">
        <v>3774636.46</v>
      </c>
      <c r="H12" s="12">
        <v>2681274.38</v>
      </c>
      <c r="I12" s="12">
        <v>2681274.38</v>
      </c>
      <c r="J12" s="22">
        <v>2681274.38</v>
      </c>
      <c r="K12" s="12">
        <v>2681274.38</v>
      </c>
      <c r="L12" s="12">
        <v>2681274.38</v>
      </c>
      <c r="M12" s="67">
        <f>L12-K12</f>
        <v>0</v>
      </c>
      <c r="N12" s="67"/>
      <c r="P12" s="24"/>
    </row>
    <row r="13" spans="1:16" s="3" customFormat="1" ht="11.25" customHeight="1">
      <c r="A13" s="13">
        <v>2</v>
      </c>
      <c r="B13" s="14" t="s">
        <v>125</v>
      </c>
      <c r="C13" s="15">
        <v>2154.1</v>
      </c>
      <c r="D13" s="15"/>
      <c r="E13" s="16"/>
      <c r="F13" s="16"/>
      <c r="G13" s="12">
        <v>2976923.05</v>
      </c>
      <c r="H13" s="12">
        <v>2976923.05</v>
      </c>
      <c r="I13" s="12">
        <v>2976923.05</v>
      </c>
      <c r="J13" s="22">
        <v>2743897.31</v>
      </c>
      <c r="K13" s="12">
        <v>2743897.31</v>
      </c>
      <c r="L13" s="12">
        <v>2743897.31</v>
      </c>
      <c r="M13" s="67">
        <f t="shared" ref="M13:M76" si="0">L13-K13</f>
        <v>0</v>
      </c>
      <c r="N13" s="67"/>
      <c r="O13" s="24"/>
      <c r="P13" s="24"/>
    </row>
    <row r="14" spans="1:16" s="3" customFormat="1" ht="12" customHeight="1">
      <c r="A14" s="13">
        <v>3</v>
      </c>
      <c r="B14" s="14" t="s">
        <v>127</v>
      </c>
      <c r="C14" s="15">
        <v>4019.9</v>
      </c>
      <c r="D14" s="15"/>
      <c r="E14" s="16"/>
      <c r="F14" s="16"/>
      <c r="G14" s="12">
        <v>3724059.58</v>
      </c>
      <c r="H14" s="12">
        <v>3724059.58</v>
      </c>
      <c r="I14" s="12">
        <v>1627827.6</v>
      </c>
      <c r="J14" s="22">
        <v>1627827.6</v>
      </c>
      <c r="K14" s="12">
        <v>1627827.6</v>
      </c>
      <c r="L14" s="12">
        <v>1627827.6</v>
      </c>
      <c r="M14" s="67">
        <f t="shared" si="0"/>
        <v>0</v>
      </c>
      <c r="N14" s="67"/>
      <c r="P14" s="24"/>
    </row>
    <row r="15" spans="1:16" s="3" customFormat="1" ht="12" customHeight="1">
      <c r="A15" s="13">
        <v>4</v>
      </c>
      <c r="B15" s="14" t="s">
        <v>128</v>
      </c>
      <c r="C15" s="15">
        <v>9829.9</v>
      </c>
      <c r="D15" s="15"/>
      <c r="E15" s="16"/>
      <c r="F15" s="16"/>
      <c r="G15" s="12">
        <v>4787238.24</v>
      </c>
      <c r="H15" s="12">
        <v>4787238.24</v>
      </c>
      <c r="I15" s="12">
        <v>4787238.24</v>
      </c>
      <c r="J15" s="22">
        <v>4787238.24</v>
      </c>
      <c r="K15" s="12">
        <v>4646991.08</v>
      </c>
      <c r="L15" s="12">
        <v>4646991.08</v>
      </c>
      <c r="M15" s="67">
        <f t="shared" si="0"/>
        <v>0</v>
      </c>
      <c r="N15" s="67"/>
      <c r="P15" s="24"/>
    </row>
    <row r="16" spans="1:16" s="3" customFormat="1" ht="12" customHeight="1">
      <c r="A16" s="13">
        <v>5</v>
      </c>
      <c r="B16" s="14" t="s">
        <v>129</v>
      </c>
      <c r="C16" s="15">
        <v>11948.5</v>
      </c>
      <c r="D16" s="15"/>
      <c r="E16" s="16"/>
      <c r="F16" s="16"/>
      <c r="G16" s="12">
        <v>8084730.0800000001</v>
      </c>
      <c r="H16" s="12">
        <v>8084730.0800000001</v>
      </c>
      <c r="I16" s="12">
        <v>8084730.0800000001</v>
      </c>
      <c r="J16" s="22">
        <v>8084730.0800000001</v>
      </c>
      <c r="K16" s="12">
        <v>8084730.0800000001</v>
      </c>
      <c r="L16" s="12">
        <v>7803752.9699999997</v>
      </c>
      <c r="M16" s="67">
        <f t="shared" si="0"/>
        <v>-280977.11</v>
      </c>
      <c r="N16" s="67" t="s">
        <v>126</v>
      </c>
      <c r="O16" s="24">
        <f>M16+M17+M21+M22+M35+M36+M39+M43+M45+M50+M53+M60+M65+M66+M71+M78+M79+M80+M90+M95+M96+M101+M102+M107+M117+M119+M120+M123+M124+M125+M132+M133+M142+M143+M144+M162+M163+M165+M166+M170+M171+M174+M175+M186+M187+M188+M189+M195+M219+M224+M225+M247+M249+M252+M256+M271+M289+M292+M293+M300+M301+M317+M318+M321+M322+M325+M329+M330+M332</f>
        <v>-27273860.260000002</v>
      </c>
      <c r="P16" s="24"/>
    </row>
    <row r="17" spans="1:16" s="3" customFormat="1" ht="12" customHeight="1">
      <c r="A17" s="13">
        <v>6</v>
      </c>
      <c r="B17" s="14" t="s">
        <v>130</v>
      </c>
      <c r="C17" s="15"/>
      <c r="D17" s="15"/>
      <c r="E17" s="16"/>
      <c r="F17" s="16"/>
      <c r="G17" s="12">
        <v>2883792.32</v>
      </c>
      <c r="H17" s="12">
        <v>2883792.32</v>
      </c>
      <c r="I17" s="12">
        <v>2883792.32</v>
      </c>
      <c r="J17" s="22">
        <v>2883792.32</v>
      </c>
      <c r="K17" s="12">
        <v>2883792.32</v>
      </c>
      <c r="L17" s="12">
        <v>3048388.14</v>
      </c>
      <c r="M17" s="67">
        <f t="shared" si="0"/>
        <v>164595.82</v>
      </c>
      <c r="N17" s="67" t="s">
        <v>126</v>
      </c>
      <c r="P17" s="24"/>
    </row>
    <row r="18" spans="1:16" s="3" customFormat="1" ht="12" customHeight="1">
      <c r="A18" s="13">
        <v>7</v>
      </c>
      <c r="B18" s="14" t="s">
        <v>131</v>
      </c>
      <c r="C18" s="15"/>
      <c r="D18" s="15"/>
      <c r="E18" s="16"/>
      <c r="F18" s="16"/>
      <c r="G18" s="12">
        <v>8472918.6999999993</v>
      </c>
      <c r="H18" s="12">
        <v>8472918.6999999993</v>
      </c>
      <c r="I18" s="12">
        <v>6569103.9800000004</v>
      </c>
      <c r="J18" s="22">
        <v>6569103.9800000004</v>
      </c>
      <c r="K18" s="12">
        <v>6569103.9800000004</v>
      </c>
      <c r="L18" s="12">
        <v>6569103.9800000004</v>
      </c>
      <c r="M18" s="67">
        <f t="shared" si="0"/>
        <v>0</v>
      </c>
      <c r="N18" s="67"/>
      <c r="P18" s="24"/>
    </row>
    <row r="19" spans="1:16" s="3" customFormat="1" ht="12" customHeight="1">
      <c r="A19" s="13">
        <v>8</v>
      </c>
      <c r="B19" s="14" t="s">
        <v>132</v>
      </c>
      <c r="C19" s="22"/>
      <c r="D19" s="63"/>
      <c r="E19" s="64"/>
      <c r="F19" s="30"/>
      <c r="G19" s="12">
        <v>4678574.0599999996</v>
      </c>
      <c r="H19" s="12">
        <v>3625384.5</v>
      </c>
      <c r="I19" s="12">
        <v>3625384.5</v>
      </c>
      <c r="J19" s="22">
        <v>3625384.5</v>
      </c>
      <c r="K19" s="12">
        <v>3625384.5</v>
      </c>
      <c r="L19" s="12">
        <v>3625384.5</v>
      </c>
      <c r="M19" s="67">
        <f t="shared" si="0"/>
        <v>0</v>
      </c>
      <c r="N19" s="67"/>
      <c r="P19" s="24"/>
    </row>
    <row r="20" spans="1:16" s="3" customFormat="1" ht="12" customHeight="1">
      <c r="A20" s="13">
        <v>9</v>
      </c>
      <c r="B20" s="14" t="s">
        <v>133</v>
      </c>
      <c r="C20" s="15"/>
      <c r="D20" s="15"/>
      <c r="E20" s="16"/>
      <c r="F20" s="16"/>
      <c r="G20" s="12">
        <v>6650138.9500000002</v>
      </c>
      <c r="H20" s="12">
        <v>6650138.9500000002</v>
      </c>
      <c r="I20" s="12">
        <v>6650138.9500000002</v>
      </c>
      <c r="J20" s="22">
        <v>5057781.4400000004</v>
      </c>
      <c r="K20" s="12">
        <v>5057781.4400000004</v>
      </c>
      <c r="L20" s="12">
        <v>5057781.4400000004</v>
      </c>
      <c r="M20" s="67">
        <f t="shared" si="0"/>
        <v>0</v>
      </c>
      <c r="N20" s="67"/>
      <c r="P20" s="24"/>
    </row>
    <row r="21" spans="1:16" s="3" customFormat="1" ht="12" customHeight="1">
      <c r="A21" s="13">
        <v>10</v>
      </c>
      <c r="B21" s="14" t="s">
        <v>134</v>
      </c>
      <c r="C21" s="15"/>
      <c r="D21" s="15"/>
      <c r="E21" s="16"/>
      <c r="F21" s="16"/>
      <c r="G21" s="12">
        <v>5547043.4800000004</v>
      </c>
      <c r="H21" s="12">
        <v>5547043.4800000004</v>
      </c>
      <c r="I21" s="12">
        <v>5547043.4800000004</v>
      </c>
      <c r="J21" s="22">
        <v>5547043.4800000004</v>
      </c>
      <c r="K21" s="12">
        <v>5547043.4800000004</v>
      </c>
      <c r="L21" s="12">
        <v>5396708.5599999996</v>
      </c>
      <c r="M21" s="67">
        <f t="shared" si="0"/>
        <v>-150334.920000001</v>
      </c>
      <c r="N21" s="67" t="s">
        <v>126</v>
      </c>
      <c r="P21" s="24"/>
    </row>
    <row r="22" spans="1:16" s="3" customFormat="1" ht="12" customHeight="1">
      <c r="A22" s="13">
        <v>11</v>
      </c>
      <c r="B22" s="14" t="s">
        <v>135</v>
      </c>
      <c r="C22" s="15"/>
      <c r="D22" s="15"/>
      <c r="E22" s="16"/>
      <c r="F22" s="16"/>
      <c r="G22" s="12">
        <v>5579405.3899999997</v>
      </c>
      <c r="H22" s="12">
        <v>5579405.3899999997</v>
      </c>
      <c r="I22" s="12">
        <v>5579405.3899999997</v>
      </c>
      <c r="J22" s="22">
        <v>5579405.3899999997</v>
      </c>
      <c r="K22" s="12">
        <v>5579405.3899999997</v>
      </c>
      <c r="L22" s="12">
        <v>5403734.8300000001</v>
      </c>
      <c r="M22" s="67">
        <f t="shared" si="0"/>
        <v>-175670.56</v>
      </c>
      <c r="N22" s="67" t="s">
        <v>126</v>
      </c>
      <c r="P22" s="24"/>
    </row>
    <row r="23" spans="1:16" s="3" customFormat="1" ht="12" customHeight="1">
      <c r="A23" s="13">
        <v>12</v>
      </c>
      <c r="B23" s="14" t="s">
        <v>136</v>
      </c>
      <c r="C23" s="15"/>
      <c r="D23" s="15"/>
      <c r="E23" s="16"/>
      <c r="F23" s="16"/>
      <c r="G23" s="12">
        <v>5547587.9900000002</v>
      </c>
      <c r="H23" s="12">
        <v>5547587.9900000002</v>
      </c>
      <c r="I23" s="12">
        <v>5547587.9900000002</v>
      </c>
      <c r="J23" s="22">
        <v>5186367.79</v>
      </c>
      <c r="K23" s="12">
        <v>5186367.79</v>
      </c>
      <c r="L23" s="12">
        <v>5186367.79</v>
      </c>
      <c r="M23" s="67">
        <f t="shared" si="0"/>
        <v>0</v>
      </c>
      <c r="N23" s="67"/>
      <c r="P23" s="24"/>
    </row>
    <row r="24" spans="1:16" s="3" customFormat="1" ht="12" customHeight="1">
      <c r="A24" s="13">
        <v>13</v>
      </c>
      <c r="B24" s="14" t="s">
        <v>137</v>
      </c>
      <c r="C24" s="15"/>
      <c r="D24" s="15"/>
      <c r="E24" s="16"/>
      <c r="F24" s="16"/>
      <c r="G24" s="12">
        <v>5778875.1100000003</v>
      </c>
      <c r="H24" s="12">
        <v>5778875.1100000003</v>
      </c>
      <c r="I24" s="12">
        <v>5778875.1100000003</v>
      </c>
      <c r="J24" s="22">
        <v>5778875.1100000003</v>
      </c>
      <c r="K24" s="12">
        <v>5619688.5</v>
      </c>
      <c r="L24" s="12">
        <v>5619688.5</v>
      </c>
      <c r="M24" s="67">
        <f t="shared" si="0"/>
        <v>0</v>
      </c>
      <c r="N24" s="67"/>
      <c r="P24" s="24"/>
    </row>
    <row r="25" spans="1:16" s="3" customFormat="1" ht="12" customHeight="1">
      <c r="A25" s="13">
        <v>14</v>
      </c>
      <c r="B25" s="14" t="s">
        <v>138</v>
      </c>
      <c r="C25" s="15"/>
      <c r="D25" s="15"/>
      <c r="E25" s="16"/>
      <c r="F25" s="16"/>
      <c r="G25" s="12">
        <v>5505675.3899999997</v>
      </c>
      <c r="H25" s="12">
        <v>5505675.3899999997</v>
      </c>
      <c r="I25" s="12">
        <v>5505675.3899999997</v>
      </c>
      <c r="J25" s="22">
        <v>5505675.3899999997</v>
      </c>
      <c r="K25" s="12">
        <v>5539336.8200000003</v>
      </c>
      <c r="L25" s="12">
        <v>5539336.8200000003</v>
      </c>
      <c r="M25" s="67">
        <f t="shared" si="0"/>
        <v>0</v>
      </c>
      <c r="N25" s="67"/>
      <c r="P25" s="24"/>
    </row>
    <row r="26" spans="1:16" s="3" customFormat="1" ht="12" customHeight="1">
      <c r="A26" s="13">
        <v>15</v>
      </c>
      <c r="B26" s="14" t="s">
        <v>139</v>
      </c>
      <c r="C26" s="15"/>
      <c r="D26" s="15"/>
      <c r="E26" s="16"/>
      <c r="F26" s="16"/>
      <c r="G26" s="12">
        <v>7070585.5</v>
      </c>
      <c r="H26" s="12">
        <v>7070585.5</v>
      </c>
      <c r="I26" s="12">
        <v>7070585.5</v>
      </c>
      <c r="J26" s="22">
        <v>7070585.5</v>
      </c>
      <c r="K26" s="12">
        <v>4705237.8499999996</v>
      </c>
      <c r="L26" s="12">
        <v>4705237.8499999996</v>
      </c>
      <c r="M26" s="67">
        <f t="shared" si="0"/>
        <v>0</v>
      </c>
      <c r="N26" s="67"/>
      <c r="P26" s="24"/>
    </row>
    <row r="27" spans="1:16" s="3" customFormat="1" ht="12" customHeight="1">
      <c r="A27" s="13">
        <v>16</v>
      </c>
      <c r="B27" s="14" t="s">
        <v>140</v>
      </c>
      <c r="C27" s="15"/>
      <c r="D27" s="15"/>
      <c r="E27" s="16"/>
      <c r="F27" s="16"/>
      <c r="G27" s="12">
        <v>3144742.76</v>
      </c>
      <c r="H27" s="12">
        <v>3144742.76</v>
      </c>
      <c r="I27" s="12">
        <v>2992027.73</v>
      </c>
      <c r="J27" s="22">
        <v>2992027.73</v>
      </c>
      <c r="K27" s="12">
        <v>2992027.73</v>
      </c>
      <c r="L27" s="12">
        <v>2992027.73</v>
      </c>
      <c r="M27" s="67">
        <f t="shared" si="0"/>
        <v>0</v>
      </c>
      <c r="N27" s="67"/>
      <c r="P27" s="24"/>
    </row>
    <row r="28" spans="1:16" s="3" customFormat="1" ht="12" customHeight="1">
      <c r="A28" s="13">
        <v>17</v>
      </c>
      <c r="B28" s="14" t="s">
        <v>141</v>
      </c>
      <c r="C28" s="15"/>
      <c r="D28" s="15"/>
      <c r="E28" s="16"/>
      <c r="F28" s="16"/>
      <c r="G28" s="12">
        <v>5418504.3499999996</v>
      </c>
      <c r="H28" s="12">
        <v>5418504.3499999996</v>
      </c>
      <c r="I28" s="12">
        <v>5418504.3499999996</v>
      </c>
      <c r="J28" s="22">
        <v>5418504.3499999996</v>
      </c>
      <c r="K28" s="12">
        <v>5418504.3499999996</v>
      </c>
      <c r="L28" s="12">
        <v>5418504.3499999996</v>
      </c>
      <c r="M28" s="67">
        <f t="shared" si="0"/>
        <v>0</v>
      </c>
      <c r="N28" s="67"/>
      <c r="P28" s="24"/>
    </row>
    <row r="29" spans="1:16" s="3" customFormat="1" ht="12" customHeight="1">
      <c r="A29" s="13">
        <v>18</v>
      </c>
      <c r="B29" s="14" t="s">
        <v>142</v>
      </c>
      <c r="C29" s="15"/>
      <c r="D29" s="15"/>
      <c r="E29" s="16"/>
      <c r="F29" s="16"/>
      <c r="G29" s="12">
        <v>7392762.1399999997</v>
      </c>
      <c r="H29" s="12">
        <v>7392762.1399999997</v>
      </c>
      <c r="I29" s="12">
        <v>5538519.2800000003</v>
      </c>
      <c r="J29" s="22">
        <v>5538519.2800000003</v>
      </c>
      <c r="K29" s="12">
        <v>5538519.2800000003</v>
      </c>
      <c r="L29" s="12">
        <v>5538519.2800000003</v>
      </c>
      <c r="M29" s="67">
        <f t="shared" si="0"/>
        <v>0</v>
      </c>
      <c r="N29" s="67"/>
      <c r="P29" s="24"/>
    </row>
    <row r="30" spans="1:16" s="3" customFormat="1" ht="12" customHeight="1">
      <c r="A30" s="13">
        <v>19</v>
      </c>
      <c r="B30" s="14" t="s">
        <v>143</v>
      </c>
      <c r="C30" s="15"/>
      <c r="D30" s="15"/>
      <c r="E30" s="16"/>
      <c r="F30" s="16"/>
      <c r="G30" s="12">
        <v>4230613.67</v>
      </c>
      <c r="H30" s="12">
        <v>4230613.67</v>
      </c>
      <c r="I30" s="12">
        <v>4230613.67</v>
      </c>
      <c r="J30" s="22">
        <v>3130632.68</v>
      </c>
      <c r="K30" s="12">
        <v>3130632.68</v>
      </c>
      <c r="L30" s="12">
        <v>3130632.68</v>
      </c>
      <c r="M30" s="67">
        <f t="shared" si="0"/>
        <v>0</v>
      </c>
      <c r="N30" s="67"/>
      <c r="P30" s="24"/>
    </row>
    <row r="31" spans="1:16" s="3" customFormat="1" ht="12" customHeight="1">
      <c r="A31" s="13">
        <v>20</v>
      </c>
      <c r="B31" s="14" t="s">
        <v>144</v>
      </c>
      <c r="C31" s="15"/>
      <c r="D31" s="15"/>
      <c r="E31" s="16"/>
      <c r="F31" s="16"/>
      <c r="G31" s="12">
        <v>8390171.7599999998</v>
      </c>
      <c r="H31" s="12">
        <v>8390171.7599999998</v>
      </c>
      <c r="I31" s="12">
        <v>8390171.7599999998</v>
      </c>
      <c r="J31" s="22">
        <v>7385516.4900000002</v>
      </c>
      <c r="K31" s="12">
        <v>7385516.4900000002</v>
      </c>
      <c r="L31" s="12">
        <v>7385516.4900000002</v>
      </c>
      <c r="M31" s="67">
        <f t="shared" si="0"/>
        <v>0</v>
      </c>
      <c r="N31" s="67"/>
      <c r="P31" s="24"/>
    </row>
    <row r="32" spans="1:16" s="3" customFormat="1" ht="12" customHeight="1">
      <c r="A32" s="13">
        <v>21</v>
      </c>
      <c r="B32" s="14" t="s">
        <v>145</v>
      </c>
      <c r="C32" s="15"/>
      <c r="D32" s="15"/>
      <c r="E32" s="16"/>
      <c r="F32" s="16"/>
      <c r="G32" s="12">
        <v>8405510.4900000002</v>
      </c>
      <c r="H32" s="12">
        <v>8405510.4900000002</v>
      </c>
      <c r="I32" s="12">
        <v>8405510.4900000002</v>
      </c>
      <c r="J32" s="22">
        <v>7389341.0899999999</v>
      </c>
      <c r="K32" s="12">
        <v>7389341.0899999999</v>
      </c>
      <c r="L32" s="12">
        <v>7389341.0899999999</v>
      </c>
      <c r="M32" s="67">
        <f t="shared" si="0"/>
        <v>0</v>
      </c>
      <c r="N32" s="67"/>
      <c r="P32" s="24"/>
    </row>
    <row r="33" spans="1:16" s="3" customFormat="1" ht="12" customHeight="1">
      <c r="A33" s="13">
        <v>22</v>
      </c>
      <c r="B33" s="14" t="s">
        <v>146</v>
      </c>
      <c r="C33" s="15"/>
      <c r="D33" s="15"/>
      <c r="E33" s="16"/>
      <c r="F33" s="16"/>
      <c r="G33" s="12">
        <v>4962744.34</v>
      </c>
      <c r="H33" s="12">
        <v>4962744.34</v>
      </c>
      <c r="I33" s="12">
        <v>4962744.34</v>
      </c>
      <c r="J33" s="22">
        <v>4962744.34</v>
      </c>
      <c r="K33" s="12">
        <v>4962744.34</v>
      </c>
      <c r="L33" s="12">
        <v>4962744.34</v>
      </c>
      <c r="M33" s="67">
        <f t="shared" si="0"/>
        <v>0</v>
      </c>
      <c r="N33" s="67"/>
      <c r="P33" s="24"/>
    </row>
    <row r="34" spans="1:16" s="3" customFormat="1" ht="12" customHeight="1">
      <c r="A34" s="13">
        <v>23</v>
      </c>
      <c r="B34" s="14" t="s">
        <v>147</v>
      </c>
      <c r="C34" s="15"/>
      <c r="D34" s="15"/>
      <c r="E34" s="16"/>
      <c r="F34" s="16"/>
      <c r="G34" s="12">
        <v>8358691.7599999998</v>
      </c>
      <c r="H34" s="12">
        <v>8358691.7599999998</v>
      </c>
      <c r="I34" s="12">
        <v>8358691.7599999998</v>
      </c>
      <c r="J34" s="22">
        <v>7456155.4900000002</v>
      </c>
      <c r="K34" s="12">
        <v>7456155.4900000002</v>
      </c>
      <c r="L34" s="12">
        <v>7456155.4900000002</v>
      </c>
      <c r="M34" s="67">
        <f t="shared" si="0"/>
        <v>0</v>
      </c>
      <c r="N34" s="67"/>
      <c r="P34" s="24"/>
    </row>
    <row r="35" spans="1:16" s="3" customFormat="1" ht="12" customHeight="1">
      <c r="A35" s="13">
        <v>24</v>
      </c>
      <c r="B35" s="14" t="s">
        <v>148</v>
      </c>
      <c r="C35" s="15"/>
      <c r="D35" s="15"/>
      <c r="E35" s="16"/>
      <c r="F35" s="16"/>
      <c r="G35" s="12">
        <v>8328359.4199999999</v>
      </c>
      <c r="H35" s="12">
        <v>8328359.4199999999</v>
      </c>
      <c r="I35" s="12">
        <v>8328359.4199999999</v>
      </c>
      <c r="J35" s="22">
        <v>8328359.4199999999</v>
      </c>
      <c r="K35" s="12">
        <v>8328359.4199999999</v>
      </c>
      <c r="L35" s="12">
        <v>8069421.9900000002</v>
      </c>
      <c r="M35" s="67">
        <f t="shared" si="0"/>
        <v>-258937.43</v>
      </c>
      <c r="N35" s="67" t="s">
        <v>126</v>
      </c>
      <c r="P35" s="24"/>
    </row>
    <row r="36" spans="1:16" s="3" customFormat="1" ht="12" customHeight="1">
      <c r="A36" s="13">
        <v>25</v>
      </c>
      <c r="B36" s="14" t="s">
        <v>149</v>
      </c>
      <c r="C36" s="15"/>
      <c r="D36" s="15"/>
      <c r="E36" s="16"/>
      <c r="F36" s="16"/>
      <c r="G36" s="12">
        <v>4773219.54</v>
      </c>
      <c r="H36" s="12">
        <v>4773219.54</v>
      </c>
      <c r="I36" s="12">
        <v>4773219.54</v>
      </c>
      <c r="J36" s="22">
        <v>4773219.54</v>
      </c>
      <c r="K36" s="12">
        <v>4773219.54</v>
      </c>
      <c r="L36" s="12">
        <v>4648268.79</v>
      </c>
      <c r="M36" s="67">
        <f t="shared" si="0"/>
        <v>-124950.75</v>
      </c>
      <c r="N36" s="67" t="s">
        <v>126</v>
      </c>
      <c r="P36" s="24"/>
    </row>
    <row r="37" spans="1:16" s="3" customFormat="1" ht="12" customHeight="1">
      <c r="A37" s="13">
        <v>26</v>
      </c>
      <c r="B37" s="14" t="s">
        <v>150</v>
      </c>
      <c r="C37" s="15"/>
      <c r="D37" s="15"/>
      <c r="E37" s="16"/>
      <c r="F37" s="16"/>
      <c r="G37" s="12">
        <v>4800459.54</v>
      </c>
      <c r="H37" s="12">
        <v>4800459.54</v>
      </c>
      <c r="I37" s="12">
        <v>4800459.54</v>
      </c>
      <c r="J37" s="22">
        <v>4370351.3499999996</v>
      </c>
      <c r="K37" s="12">
        <v>4370351.3499999996</v>
      </c>
      <c r="L37" s="12">
        <v>4370351.3499999996</v>
      </c>
      <c r="M37" s="67">
        <f t="shared" si="0"/>
        <v>0</v>
      </c>
      <c r="N37" s="67"/>
      <c r="P37" s="24"/>
    </row>
    <row r="38" spans="1:16" s="3" customFormat="1" ht="12" customHeight="1">
      <c r="A38" s="13">
        <v>27</v>
      </c>
      <c r="B38" s="14" t="s">
        <v>151</v>
      </c>
      <c r="C38" s="15"/>
      <c r="D38" s="15"/>
      <c r="E38" s="16"/>
      <c r="F38" s="16"/>
      <c r="G38" s="12">
        <v>7254853.0700000003</v>
      </c>
      <c r="H38" s="12">
        <v>7254853.0700000003</v>
      </c>
      <c r="I38" s="12">
        <v>5271936.95</v>
      </c>
      <c r="J38" s="22">
        <v>5271936.95</v>
      </c>
      <c r="K38" s="12">
        <v>5271936.95</v>
      </c>
      <c r="L38" s="12">
        <v>5271936.95</v>
      </c>
      <c r="M38" s="67">
        <f t="shared" si="0"/>
        <v>0</v>
      </c>
      <c r="N38" s="67"/>
      <c r="P38" s="24"/>
    </row>
    <row r="39" spans="1:16" s="3" customFormat="1" ht="12" customHeight="1">
      <c r="A39" s="13">
        <v>28</v>
      </c>
      <c r="B39" s="14" t="s">
        <v>152</v>
      </c>
      <c r="C39" s="15"/>
      <c r="D39" s="15"/>
      <c r="E39" s="16"/>
      <c r="F39" s="16"/>
      <c r="G39" s="12">
        <v>3528699.08</v>
      </c>
      <c r="H39" s="12">
        <v>3528699.08</v>
      </c>
      <c r="I39" s="12">
        <v>3528699.08</v>
      </c>
      <c r="J39" s="22">
        <v>3528699.08</v>
      </c>
      <c r="K39" s="12">
        <v>3528699.08</v>
      </c>
      <c r="L39" s="12">
        <v>1427620.4</v>
      </c>
      <c r="M39" s="67">
        <f t="shared" si="0"/>
        <v>-2101078.6800000002</v>
      </c>
      <c r="N39" s="67" t="s">
        <v>126</v>
      </c>
      <c r="P39" s="24"/>
    </row>
    <row r="40" spans="1:16" s="3" customFormat="1" ht="12" customHeight="1">
      <c r="A40" s="13">
        <v>29</v>
      </c>
      <c r="B40" s="14" t="s">
        <v>153</v>
      </c>
      <c r="C40" s="15"/>
      <c r="D40" s="15"/>
      <c r="E40" s="16"/>
      <c r="F40" s="16"/>
      <c r="G40" s="12">
        <v>6113793.6200000001</v>
      </c>
      <c r="H40" s="12">
        <v>6113793.6200000001</v>
      </c>
      <c r="I40" s="12">
        <v>6113793.6200000001</v>
      </c>
      <c r="J40" s="22">
        <v>6113793.6200000001</v>
      </c>
      <c r="K40" s="12">
        <v>5109312.41</v>
      </c>
      <c r="L40" s="12">
        <v>5109312.41</v>
      </c>
      <c r="M40" s="67">
        <f t="shared" si="0"/>
        <v>0</v>
      </c>
      <c r="N40" s="67"/>
      <c r="P40" s="24"/>
    </row>
    <row r="41" spans="1:16" s="3" customFormat="1" ht="12" customHeight="1">
      <c r="A41" s="13">
        <v>30</v>
      </c>
      <c r="B41" s="14" t="s">
        <v>154</v>
      </c>
      <c r="C41" s="15"/>
      <c r="D41" s="15"/>
      <c r="E41" s="16"/>
      <c r="F41" s="16"/>
      <c r="G41" s="12">
        <v>4418115.13</v>
      </c>
      <c r="H41" s="12">
        <v>4418115.13</v>
      </c>
      <c r="I41" s="12">
        <v>4418115.13</v>
      </c>
      <c r="J41" s="22">
        <v>4418115.13</v>
      </c>
      <c r="K41" s="12">
        <v>4289377.82</v>
      </c>
      <c r="L41" s="12">
        <v>4289377.82</v>
      </c>
      <c r="M41" s="67">
        <f t="shared" si="0"/>
        <v>0</v>
      </c>
      <c r="N41" s="67"/>
      <c r="P41" s="24"/>
    </row>
    <row r="42" spans="1:16" s="3" customFormat="1" ht="12" customHeight="1">
      <c r="A42" s="13">
        <v>31</v>
      </c>
      <c r="B42" s="14" t="s">
        <v>155</v>
      </c>
      <c r="C42" s="15"/>
      <c r="D42" s="15"/>
      <c r="E42" s="16"/>
      <c r="F42" s="16"/>
      <c r="G42" s="12">
        <v>5272913.3</v>
      </c>
      <c r="H42" s="12">
        <v>5272913.3</v>
      </c>
      <c r="I42" s="12">
        <v>5272913.3</v>
      </c>
      <c r="J42" s="22">
        <v>5060953.9400000004</v>
      </c>
      <c r="K42" s="12">
        <v>5060953.9400000004</v>
      </c>
      <c r="L42" s="12">
        <v>5060953.9400000004</v>
      </c>
      <c r="M42" s="67">
        <f t="shared" si="0"/>
        <v>0</v>
      </c>
      <c r="N42" s="67"/>
      <c r="P42" s="24"/>
    </row>
    <row r="43" spans="1:16" s="3" customFormat="1" ht="12" customHeight="1">
      <c r="A43" s="13">
        <v>32</v>
      </c>
      <c r="B43" s="14" t="s">
        <v>156</v>
      </c>
      <c r="C43" s="15"/>
      <c r="D43" s="15"/>
      <c r="E43" s="16"/>
      <c r="F43" s="16"/>
      <c r="G43" s="12">
        <v>4968625.2300000004</v>
      </c>
      <c r="H43" s="12">
        <v>4968625.2300000004</v>
      </c>
      <c r="I43" s="12">
        <v>4968625.2300000004</v>
      </c>
      <c r="J43" s="22">
        <v>4968625.2300000004</v>
      </c>
      <c r="K43" s="12">
        <v>4968625.2300000004</v>
      </c>
      <c r="L43" s="12">
        <v>4839156.24</v>
      </c>
      <c r="M43" s="67">
        <f t="shared" si="0"/>
        <v>-129468.99</v>
      </c>
      <c r="N43" s="67" t="s">
        <v>126</v>
      </c>
      <c r="P43" s="24"/>
    </row>
    <row r="44" spans="1:16" s="3" customFormat="1" ht="12" customHeight="1">
      <c r="A44" s="13">
        <v>33</v>
      </c>
      <c r="B44" s="14" t="s">
        <v>157</v>
      </c>
      <c r="C44" s="15"/>
      <c r="D44" s="15"/>
      <c r="E44" s="16"/>
      <c r="F44" s="16"/>
      <c r="G44" s="12">
        <v>3228503.97</v>
      </c>
      <c r="H44" s="12">
        <v>2461350.38</v>
      </c>
      <c r="I44" s="12">
        <v>2461350.38</v>
      </c>
      <c r="J44" s="22">
        <v>2461350.38</v>
      </c>
      <c r="K44" s="12">
        <v>2461350.38</v>
      </c>
      <c r="L44" s="12">
        <v>2461350.38</v>
      </c>
      <c r="M44" s="67">
        <f t="shared" si="0"/>
        <v>0</v>
      </c>
      <c r="N44" s="67"/>
      <c r="P44" s="24"/>
    </row>
    <row r="45" spans="1:16" s="3" customFormat="1" ht="12" customHeight="1">
      <c r="A45" s="13">
        <v>34</v>
      </c>
      <c r="B45" s="14" t="s">
        <v>158</v>
      </c>
      <c r="C45" s="15"/>
      <c r="D45" s="15"/>
      <c r="E45" s="16"/>
      <c r="F45" s="16"/>
      <c r="G45" s="12">
        <v>4801795.95</v>
      </c>
      <c r="H45" s="12">
        <v>4801795.95</v>
      </c>
      <c r="I45" s="12">
        <v>4801795.95</v>
      </c>
      <c r="J45" s="22">
        <v>4801795.95</v>
      </c>
      <c r="K45" s="12">
        <v>4801795.95</v>
      </c>
      <c r="L45" s="12">
        <v>2906232.68</v>
      </c>
      <c r="M45" s="67">
        <f t="shared" si="0"/>
        <v>-1895563.27</v>
      </c>
      <c r="N45" s="67" t="s">
        <v>126</v>
      </c>
      <c r="P45" s="24"/>
    </row>
    <row r="46" spans="1:16" s="3" customFormat="1" ht="12" customHeight="1">
      <c r="A46" s="13">
        <v>35</v>
      </c>
      <c r="B46" s="14" t="s">
        <v>159</v>
      </c>
      <c r="C46" s="15"/>
      <c r="D46" s="15"/>
      <c r="E46" s="16"/>
      <c r="F46" s="16"/>
      <c r="G46" s="12">
        <v>4623471.45</v>
      </c>
      <c r="H46" s="12">
        <v>4623471.45</v>
      </c>
      <c r="I46" s="12">
        <v>4623471.45</v>
      </c>
      <c r="J46" s="22">
        <v>3886039.19</v>
      </c>
      <c r="K46" s="12">
        <v>3886039.19</v>
      </c>
      <c r="L46" s="12">
        <v>3886039.19</v>
      </c>
      <c r="M46" s="67">
        <f t="shared" si="0"/>
        <v>0</v>
      </c>
      <c r="N46" s="67"/>
      <c r="P46" s="24"/>
    </row>
    <row r="47" spans="1:16" s="3" customFormat="1" ht="12" customHeight="1">
      <c r="A47" s="13">
        <v>36</v>
      </c>
      <c r="B47" s="14" t="s">
        <v>160</v>
      </c>
      <c r="C47" s="15"/>
      <c r="D47" s="15"/>
      <c r="E47" s="16"/>
      <c r="F47" s="16"/>
      <c r="G47" s="12">
        <v>6902167.7300000004</v>
      </c>
      <c r="H47" s="12">
        <v>5166663.08</v>
      </c>
      <c r="I47" s="12">
        <v>5166663.08</v>
      </c>
      <c r="J47" s="22">
        <v>5166663.08</v>
      </c>
      <c r="K47" s="12">
        <v>5166663.08</v>
      </c>
      <c r="L47" s="12">
        <v>5166663.08</v>
      </c>
      <c r="M47" s="67">
        <f t="shared" si="0"/>
        <v>0</v>
      </c>
      <c r="N47" s="67"/>
      <c r="P47" s="24"/>
    </row>
    <row r="48" spans="1:16" s="3" customFormat="1" ht="12" customHeight="1">
      <c r="A48" s="13">
        <v>37</v>
      </c>
      <c r="B48" s="14" t="s">
        <v>161</v>
      </c>
      <c r="C48" s="15"/>
      <c r="D48" s="15"/>
      <c r="E48" s="16"/>
      <c r="F48" s="16"/>
      <c r="G48" s="12">
        <v>2384871.83</v>
      </c>
      <c r="H48" s="12">
        <v>2384871.83</v>
      </c>
      <c r="I48" s="12">
        <v>2384871.83</v>
      </c>
      <c r="J48" s="22">
        <v>2027065.92</v>
      </c>
      <c r="K48" s="12">
        <v>2027065.92</v>
      </c>
      <c r="L48" s="12">
        <v>2027065.92</v>
      </c>
      <c r="M48" s="67">
        <f t="shared" si="0"/>
        <v>0</v>
      </c>
      <c r="N48" s="67"/>
      <c r="P48" s="24"/>
    </row>
    <row r="49" spans="1:16" s="3" customFormat="1" ht="12" customHeight="1">
      <c r="A49" s="13">
        <v>38</v>
      </c>
      <c r="B49" s="14" t="s">
        <v>162</v>
      </c>
      <c r="C49" s="15"/>
      <c r="D49" s="15"/>
      <c r="E49" s="16"/>
      <c r="F49" s="16"/>
      <c r="G49" s="12">
        <v>6236746.2800000003</v>
      </c>
      <c r="H49" s="12">
        <v>6236746.2800000003</v>
      </c>
      <c r="I49" s="12">
        <v>6236746.2800000003</v>
      </c>
      <c r="J49" s="22">
        <v>6236746.2800000003</v>
      </c>
      <c r="K49" s="12">
        <v>5613645.0199999996</v>
      </c>
      <c r="L49" s="12">
        <v>5613645.0199999996</v>
      </c>
      <c r="M49" s="67">
        <f t="shared" si="0"/>
        <v>0</v>
      </c>
      <c r="N49" s="67"/>
      <c r="P49" s="24"/>
    </row>
    <row r="50" spans="1:16" s="3" customFormat="1" ht="12" customHeight="1">
      <c r="A50" s="13">
        <v>39</v>
      </c>
      <c r="B50" s="14" t="s">
        <v>163</v>
      </c>
      <c r="C50" s="15"/>
      <c r="D50" s="15"/>
      <c r="E50" s="16"/>
      <c r="F50" s="16"/>
      <c r="G50" s="12">
        <v>8572108.9399999995</v>
      </c>
      <c r="H50" s="12">
        <v>8572108.9399999995</v>
      </c>
      <c r="I50" s="12">
        <v>8572108.9399999995</v>
      </c>
      <c r="J50" s="22">
        <v>8572108.9399999995</v>
      </c>
      <c r="K50" s="12">
        <v>8572108.9399999995</v>
      </c>
      <c r="L50" s="12">
        <v>9276218.0199999996</v>
      </c>
      <c r="M50" s="67">
        <f t="shared" si="0"/>
        <v>704109.08</v>
      </c>
      <c r="N50" s="67" t="s">
        <v>126</v>
      </c>
      <c r="P50" s="24"/>
    </row>
    <row r="51" spans="1:16" s="3" customFormat="1" ht="12" customHeight="1">
      <c r="A51" s="13">
        <v>40</v>
      </c>
      <c r="B51" s="14" t="s">
        <v>166</v>
      </c>
      <c r="C51" s="15"/>
      <c r="D51" s="15"/>
      <c r="E51" s="16"/>
      <c r="F51" s="16"/>
      <c r="G51" s="12">
        <v>2320621.65</v>
      </c>
      <c r="H51" s="12">
        <v>2320621.65</v>
      </c>
      <c r="I51" s="12">
        <v>2320621.65</v>
      </c>
      <c r="J51" s="22">
        <v>2320621.65</v>
      </c>
      <c r="K51" s="12">
        <v>2320621.65</v>
      </c>
      <c r="L51" s="12">
        <v>2320621.65</v>
      </c>
      <c r="M51" s="67">
        <f t="shared" si="0"/>
        <v>0</v>
      </c>
      <c r="N51" s="67"/>
      <c r="P51" s="24"/>
    </row>
    <row r="52" spans="1:16" s="3" customFormat="1" ht="12" customHeight="1">
      <c r="A52" s="13">
        <v>41</v>
      </c>
      <c r="B52" s="14" t="s">
        <v>167</v>
      </c>
      <c r="C52" s="15"/>
      <c r="D52" s="15"/>
      <c r="E52" s="16"/>
      <c r="F52" s="16"/>
      <c r="G52" s="12">
        <v>3158984.87</v>
      </c>
      <c r="H52" s="12">
        <v>3158984.87</v>
      </c>
      <c r="I52" s="12">
        <v>2595869.34</v>
      </c>
      <c r="J52" s="22">
        <v>2595869.34</v>
      </c>
      <c r="K52" s="12">
        <v>2595869.34</v>
      </c>
      <c r="L52" s="12">
        <v>2595869.34</v>
      </c>
      <c r="M52" s="67">
        <f t="shared" si="0"/>
        <v>0</v>
      </c>
      <c r="N52" s="67"/>
      <c r="P52" s="24"/>
    </row>
    <row r="53" spans="1:16" s="3" customFormat="1" ht="12" customHeight="1">
      <c r="A53" s="13">
        <v>42</v>
      </c>
      <c r="B53" s="14" t="s">
        <v>168</v>
      </c>
      <c r="C53" s="15"/>
      <c r="D53" s="15"/>
      <c r="E53" s="16"/>
      <c r="F53" s="16"/>
      <c r="G53" s="12">
        <v>3286142.46</v>
      </c>
      <c r="H53" s="12">
        <v>3286142.46</v>
      </c>
      <c r="I53" s="12">
        <v>3286142.46</v>
      </c>
      <c r="J53" s="22">
        <v>3286142.46</v>
      </c>
      <c r="K53" s="12">
        <v>3286142.46</v>
      </c>
      <c r="L53" s="12">
        <v>3221541.56</v>
      </c>
      <c r="M53" s="67">
        <f t="shared" si="0"/>
        <v>-64600.8999999999</v>
      </c>
      <c r="N53" s="67" t="s">
        <v>126</v>
      </c>
      <c r="P53" s="24"/>
    </row>
    <row r="54" spans="1:16" s="3" customFormat="1" ht="12" customHeight="1">
      <c r="A54" s="13">
        <v>43</v>
      </c>
      <c r="B54" s="14" t="s">
        <v>169</v>
      </c>
      <c r="C54" s="15"/>
      <c r="D54" s="15"/>
      <c r="E54" s="16"/>
      <c r="F54" s="16"/>
      <c r="G54" s="12">
        <v>5390436.5300000003</v>
      </c>
      <c r="H54" s="12">
        <v>5390436.5300000003</v>
      </c>
      <c r="I54" s="12">
        <v>4308093.3</v>
      </c>
      <c r="J54" s="22">
        <v>4308093.3</v>
      </c>
      <c r="K54" s="12">
        <v>4308093.3</v>
      </c>
      <c r="L54" s="12">
        <v>4308093.3</v>
      </c>
      <c r="M54" s="67">
        <f t="shared" si="0"/>
        <v>0</v>
      </c>
      <c r="N54" s="67"/>
      <c r="P54" s="24"/>
    </row>
    <row r="55" spans="1:16" s="3" customFormat="1" ht="12" customHeight="1">
      <c r="A55" s="13">
        <v>44</v>
      </c>
      <c r="B55" s="14" t="s">
        <v>170</v>
      </c>
      <c r="C55" s="15"/>
      <c r="D55" s="15"/>
      <c r="E55" s="16"/>
      <c r="F55" s="16"/>
      <c r="G55" s="12">
        <v>2087590.84</v>
      </c>
      <c r="H55" s="12">
        <v>2087590.84</v>
      </c>
      <c r="I55" s="12">
        <v>2087590.84</v>
      </c>
      <c r="J55" s="22">
        <v>2087590.84</v>
      </c>
      <c r="K55" s="12">
        <v>2087590.84</v>
      </c>
      <c r="L55" s="12">
        <v>2087590.84</v>
      </c>
      <c r="M55" s="67">
        <f t="shared" si="0"/>
        <v>0</v>
      </c>
      <c r="N55" s="67"/>
      <c r="P55" s="24"/>
    </row>
    <row r="56" spans="1:16" s="3" customFormat="1" ht="12" customHeight="1">
      <c r="A56" s="13">
        <v>45</v>
      </c>
      <c r="B56" s="14" t="s">
        <v>171</v>
      </c>
      <c r="C56" s="15"/>
      <c r="D56" s="15"/>
      <c r="E56" s="16"/>
      <c r="F56" s="16"/>
      <c r="G56" s="12">
        <v>4531703.83</v>
      </c>
      <c r="H56" s="12">
        <v>3936510.51</v>
      </c>
      <c r="I56" s="12">
        <v>3936510.51</v>
      </c>
      <c r="J56" s="22">
        <v>3936510.51</v>
      </c>
      <c r="K56" s="12">
        <v>3936510.51</v>
      </c>
      <c r="L56" s="12">
        <v>3936510.51</v>
      </c>
      <c r="M56" s="67">
        <f t="shared" si="0"/>
        <v>0</v>
      </c>
      <c r="N56" s="67"/>
      <c r="P56" s="24"/>
    </row>
    <row r="57" spans="1:16" s="3" customFormat="1" ht="12" customHeight="1">
      <c r="A57" s="13">
        <v>46</v>
      </c>
      <c r="B57" s="14" t="s">
        <v>172</v>
      </c>
      <c r="C57" s="15"/>
      <c r="D57" s="15"/>
      <c r="E57" s="16"/>
      <c r="F57" s="16"/>
      <c r="G57" s="12">
        <v>3491912.03</v>
      </c>
      <c r="H57" s="12">
        <v>3491912.03</v>
      </c>
      <c r="I57" s="12">
        <v>3491912.03</v>
      </c>
      <c r="J57" s="22">
        <v>3491912.03</v>
      </c>
      <c r="K57" s="12">
        <v>3491912.03</v>
      </c>
      <c r="L57" s="12">
        <v>3491912.03</v>
      </c>
      <c r="M57" s="67">
        <f t="shared" si="0"/>
        <v>0</v>
      </c>
      <c r="N57" s="67"/>
      <c r="P57" s="24"/>
    </row>
    <row r="58" spans="1:16" s="3" customFormat="1" ht="12" customHeight="1">
      <c r="A58" s="13">
        <v>47</v>
      </c>
      <c r="B58" s="14" t="s">
        <v>173</v>
      </c>
      <c r="C58" s="15"/>
      <c r="D58" s="15"/>
      <c r="E58" s="16"/>
      <c r="F58" s="16"/>
      <c r="G58" s="12">
        <v>4799861.9800000004</v>
      </c>
      <c r="H58" s="12">
        <v>4799861.9800000004</v>
      </c>
      <c r="I58" s="12">
        <v>4799861.9800000004</v>
      </c>
      <c r="J58" s="22">
        <v>4799861.9800000004</v>
      </c>
      <c r="K58" s="12">
        <v>4285264.32</v>
      </c>
      <c r="L58" s="12">
        <v>4285264.32</v>
      </c>
      <c r="M58" s="67">
        <f t="shared" si="0"/>
        <v>0</v>
      </c>
      <c r="N58" s="67"/>
      <c r="P58" s="24"/>
    </row>
    <row r="59" spans="1:16" s="3" customFormat="1" ht="12" customHeight="1">
      <c r="A59" s="13">
        <v>48</v>
      </c>
      <c r="B59" s="14" t="s">
        <v>174</v>
      </c>
      <c r="C59" s="15"/>
      <c r="D59" s="15"/>
      <c r="E59" s="16"/>
      <c r="F59" s="16"/>
      <c r="G59" s="12">
        <v>6733611.3600000003</v>
      </c>
      <c r="H59" s="12">
        <v>6733611.3600000003</v>
      </c>
      <c r="I59" s="12">
        <v>6733611.3600000003</v>
      </c>
      <c r="J59" s="22">
        <v>7003305.0300000003</v>
      </c>
      <c r="K59" s="12">
        <v>7003305.0300000003</v>
      </c>
      <c r="L59" s="12">
        <v>7003305.0300000003</v>
      </c>
      <c r="M59" s="67">
        <f t="shared" si="0"/>
        <v>0</v>
      </c>
      <c r="N59" s="67"/>
      <c r="P59" s="24"/>
    </row>
    <row r="60" spans="1:16" s="3" customFormat="1" ht="12" customHeight="1">
      <c r="A60" s="13">
        <v>49</v>
      </c>
      <c r="B60" s="14" t="s">
        <v>175</v>
      </c>
      <c r="C60" s="15"/>
      <c r="D60" s="15"/>
      <c r="E60" s="16"/>
      <c r="F60" s="16"/>
      <c r="G60" s="12">
        <v>4732393.67</v>
      </c>
      <c r="H60" s="12">
        <v>4732393.67</v>
      </c>
      <c r="I60" s="12">
        <v>4732393.67</v>
      </c>
      <c r="J60" s="22">
        <v>4732393.67</v>
      </c>
      <c r="K60" s="12">
        <v>3570174.16</v>
      </c>
      <c r="L60" s="12">
        <v>3571174.16</v>
      </c>
      <c r="M60" s="67">
        <f t="shared" si="0"/>
        <v>1000</v>
      </c>
      <c r="N60" s="67" t="s">
        <v>126</v>
      </c>
      <c r="P60" s="24"/>
    </row>
    <row r="61" spans="1:16" s="3" customFormat="1" ht="12" customHeight="1">
      <c r="A61" s="13">
        <v>50</v>
      </c>
      <c r="B61" s="14" t="s">
        <v>176</v>
      </c>
      <c r="C61" s="15"/>
      <c r="D61" s="15"/>
      <c r="E61" s="16"/>
      <c r="F61" s="16"/>
      <c r="G61" s="12">
        <v>5261982.26</v>
      </c>
      <c r="H61" s="12">
        <v>5261982.26</v>
      </c>
      <c r="I61" s="12">
        <v>5261982.26</v>
      </c>
      <c r="J61" s="22">
        <v>5052967.66</v>
      </c>
      <c r="K61" s="12">
        <v>5052967.66</v>
      </c>
      <c r="L61" s="12">
        <v>5052967.66</v>
      </c>
      <c r="M61" s="67">
        <f t="shared" si="0"/>
        <v>0</v>
      </c>
      <c r="N61" s="67"/>
      <c r="P61" s="24"/>
    </row>
    <row r="62" spans="1:16" s="3" customFormat="1" ht="12" customHeight="1">
      <c r="A62" s="13">
        <v>51</v>
      </c>
      <c r="B62" s="14" t="s">
        <v>177</v>
      </c>
      <c r="C62" s="15"/>
      <c r="D62" s="15"/>
      <c r="E62" s="16"/>
      <c r="F62" s="16"/>
      <c r="G62" s="12">
        <v>3135339.13</v>
      </c>
      <c r="H62" s="12">
        <v>3135339.13</v>
      </c>
      <c r="I62" s="12">
        <v>3135339.13</v>
      </c>
      <c r="J62" s="22">
        <v>3135339.13</v>
      </c>
      <c r="K62" s="12">
        <v>3135339.13</v>
      </c>
      <c r="L62" s="12">
        <v>3135339.13</v>
      </c>
      <c r="M62" s="67">
        <f t="shared" si="0"/>
        <v>0</v>
      </c>
      <c r="N62" s="67"/>
      <c r="P62" s="24"/>
    </row>
    <row r="63" spans="1:16" s="3" customFormat="1" ht="12" customHeight="1">
      <c r="A63" s="13">
        <v>52</v>
      </c>
      <c r="B63" s="14" t="s">
        <v>178</v>
      </c>
      <c r="C63" s="15"/>
      <c r="D63" s="15"/>
      <c r="E63" s="16"/>
      <c r="F63" s="16"/>
      <c r="G63" s="12">
        <v>5101947.7300000004</v>
      </c>
      <c r="H63" s="12">
        <v>4376980.8600000003</v>
      </c>
      <c r="I63" s="12">
        <v>4376980.8600000003</v>
      </c>
      <c r="J63" s="22">
        <v>4376980.8600000003</v>
      </c>
      <c r="K63" s="12">
        <v>4376980.8600000003</v>
      </c>
      <c r="L63" s="12">
        <v>4376980.8600000003</v>
      </c>
      <c r="M63" s="67">
        <f t="shared" si="0"/>
        <v>0</v>
      </c>
      <c r="N63" s="67"/>
      <c r="P63" s="24"/>
    </row>
    <row r="64" spans="1:16" s="3" customFormat="1" ht="12" customHeight="1">
      <c r="A64" s="13">
        <v>53</v>
      </c>
      <c r="B64" s="14" t="s">
        <v>179</v>
      </c>
      <c r="C64" s="15"/>
      <c r="D64" s="15"/>
      <c r="E64" s="16"/>
      <c r="F64" s="16"/>
      <c r="G64" s="12">
        <v>4379712.97</v>
      </c>
      <c r="H64" s="12">
        <v>4379712.97</v>
      </c>
      <c r="I64" s="12">
        <v>4379712.97</v>
      </c>
      <c r="J64" s="22">
        <v>3733460.28</v>
      </c>
      <c r="K64" s="12">
        <v>3733460.28</v>
      </c>
      <c r="L64" s="12">
        <v>3733460.28</v>
      </c>
      <c r="M64" s="67">
        <f t="shared" si="0"/>
        <v>0</v>
      </c>
      <c r="N64" s="67"/>
      <c r="P64" s="24"/>
    </row>
    <row r="65" spans="1:16" s="3" customFormat="1" ht="12" customHeight="1">
      <c r="A65" s="13">
        <v>54</v>
      </c>
      <c r="B65" s="14" t="s">
        <v>180</v>
      </c>
      <c r="C65" s="15"/>
      <c r="D65" s="15"/>
      <c r="E65" s="16"/>
      <c r="F65" s="16"/>
      <c r="G65" s="12">
        <v>5922641.1200000001</v>
      </c>
      <c r="H65" s="12">
        <v>5922641.1200000001</v>
      </c>
      <c r="I65" s="12">
        <v>5922641.1200000001</v>
      </c>
      <c r="J65" s="22">
        <v>5922641.1200000001</v>
      </c>
      <c r="K65" s="12">
        <v>5922641.1200000001</v>
      </c>
      <c r="L65" s="12">
        <v>6067481.8200000003</v>
      </c>
      <c r="M65" s="67">
        <f t="shared" si="0"/>
        <v>144840.70000000001</v>
      </c>
      <c r="N65" s="67" t="s">
        <v>126</v>
      </c>
      <c r="P65" s="24"/>
    </row>
    <row r="66" spans="1:16" s="3" customFormat="1" ht="11.25" customHeight="1">
      <c r="A66" s="13">
        <v>55</v>
      </c>
      <c r="B66" s="14" t="s">
        <v>181</v>
      </c>
      <c r="C66" s="15"/>
      <c r="D66" s="15"/>
      <c r="E66" s="16"/>
      <c r="F66" s="16"/>
      <c r="G66" s="12">
        <v>6917730.79</v>
      </c>
      <c r="H66" s="12">
        <v>6917730.79</v>
      </c>
      <c r="I66" s="12">
        <v>6917730.79</v>
      </c>
      <c r="J66" s="22">
        <v>7473459.9900000002</v>
      </c>
      <c r="K66" s="12">
        <v>7473459.9900000002</v>
      </c>
      <c r="L66" s="12">
        <v>6863396.3099999996</v>
      </c>
      <c r="M66" s="67">
        <f t="shared" si="0"/>
        <v>-610063.68000000098</v>
      </c>
      <c r="N66" s="67" t="s">
        <v>126</v>
      </c>
      <c r="O66" s="24"/>
      <c r="P66" s="24"/>
    </row>
    <row r="67" spans="1:16" s="3" customFormat="1" ht="12" customHeight="1">
      <c r="A67" s="13">
        <v>56</v>
      </c>
      <c r="B67" s="14" t="s">
        <v>183</v>
      </c>
      <c r="C67" s="15"/>
      <c r="D67" s="15"/>
      <c r="E67" s="16"/>
      <c r="F67" s="16"/>
      <c r="G67" s="12">
        <v>4787829.82</v>
      </c>
      <c r="H67" s="12">
        <v>4787829.82</v>
      </c>
      <c r="I67" s="12">
        <v>4787829.82</v>
      </c>
      <c r="J67" s="22">
        <v>4787829.82</v>
      </c>
      <c r="K67" s="12">
        <v>4267402.18</v>
      </c>
      <c r="L67" s="12">
        <v>4267402.18</v>
      </c>
      <c r="M67" s="67">
        <f t="shared" si="0"/>
        <v>0</v>
      </c>
      <c r="N67" s="67"/>
      <c r="P67" s="24"/>
    </row>
    <row r="68" spans="1:16" s="3" customFormat="1" ht="12" customHeight="1">
      <c r="A68" s="13">
        <v>57</v>
      </c>
      <c r="B68" s="14" t="s">
        <v>184</v>
      </c>
      <c r="C68" s="15"/>
      <c r="D68" s="15"/>
      <c r="E68" s="16"/>
      <c r="F68" s="16"/>
      <c r="G68" s="12">
        <v>3133338.3</v>
      </c>
      <c r="H68" s="12">
        <v>2278251.38</v>
      </c>
      <c r="I68" s="12">
        <v>2278251.38</v>
      </c>
      <c r="J68" s="22">
        <v>2278251.38</v>
      </c>
      <c r="K68" s="12">
        <v>2278251.38</v>
      </c>
      <c r="L68" s="12">
        <v>2278251.38</v>
      </c>
      <c r="M68" s="67">
        <f t="shared" si="0"/>
        <v>0</v>
      </c>
      <c r="N68" s="67"/>
      <c r="P68" s="24"/>
    </row>
    <row r="69" spans="1:16" s="3" customFormat="1" ht="12" customHeight="1">
      <c r="A69" s="13">
        <v>58</v>
      </c>
      <c r="B69" s="14" t="s">
        <v>185</v>
      </c>
      <c r="C69" s="15"/>
      <c r="D69" s="15"/>
      <c r="E69" s="16"/>
      <c r="F69" s="16"/>
      <c r="G69" s="12">
        <v>3627968.75</v>
      </c>
      <c r="H69" s="12">
        <v>2685161.78</v>
      </c>
      <c r="I69" s="12">
        <v>2685161.78</v>
      </c>
      <c r="J69" s="22">
        <v>2685161.78</v>
      </c>
      <c r="K69" s="12">
        <v>2685161.78</v>
      </c>
      <c r="L69" s="12">
        <v>2685161.78</v>
      </c>
      <c r="M69" s="67">
        <f t="shared" si="0"/>
        <v>0</v>
      </c>
      <c r="N69" s="67"/>
      <c r="P69" s="24"/>
    </row>
    <row r="70" spans="1:16" s="3" customFormat="1" ht="12" customHeight="1">
      <c r="A70" s="13">
        <v>59</v>
      </c>
      <c r="B70" s="14" t="s">
        <v>186</v>
      </c>
      <c r="C70" s="15"/>
      <c r="D70" s="15"/>
      <c r="E70" s="16"/>
      <c r="F70" s="16"/>
      <c r="G70" s="12">
        <v>2994739.5</v>
      </c>
      <c r="H70" s="12">
        <v>2994739.5</v>
      </c>
      <c r="I70" s="12">
        <v>2994739.5</v>
      </c>
      <c r="J70" s="22">
        <v>2994739.5</v>
      </c>
      <c r="K70" s="12">
        <v>2181064.08</v>
      </c>
      <c r="L70" s="12">
        <v>2181064.08</v>
      </c>
      <c r="M70" s="67">
        <f t="shared" si="0"/>
        <v>0</v>
      </c>
      <c r="N70" s="67"/>
      <c r="P70" s="24"/>
    </row>
    <row r="71" spans="1:16" s="3" customFormat="1" ht="12" customHeight="1">
      <c r="A71" s="13">
        <v>60</v>
      </c>
      <c r="B71" s="14" t="s">
        <v>187</v>
      </c>
      <c r="C71" s="15"/>
      <c r="D71" s="15"/>
      <c r="E71" s="16"/>
      <c r="F71" s="16"/>
      <c r="G71" s="12">
        <v>2963581.98</v>
      </c>
      <c r="H71" s="12">
        <v>2963581.98</v>
      </c>
      <c r="I71" s="12">
        <v>2963581.98</v>
      </c>
      <c r="J71" s="22">
        <v>2963581.98</v>
      </c>
      <c r="K71" s="12">
        <v>2963581.98</v>
      </c>
      <c r="L71" s="12">
        <v>2570482.06</v>
      </c>
      <c r="M71" s="67">
        <f t="shared" si="0"/>
        <v>-393099.92</v>
      </c>
      <c r="N71" s="67" t="s">
        <v>126</v>
      </c>
      <c r="P71" s="24"/>
    </row>
    <row r="72" spans="1:16" s="3" customFormat="1" ht="12" customHeight="1">
      <c r="A72" s="13">
        <v>61</v>
      </c>
      <c r="B72" s="14" t="s">
        <v>188</v>
      </c>
      <c r="C72" s="15"/>
      <c r="D72" s="15"/>
      <c r="E72" s="16"/>
      <c r="F72" s="16"/>
      <c r="G72" s="12">
        <v>4951282.76</v>
      </c>
      <c r="H72" s="12">
        <v>4951282.76</v>
      </c>
      <c r="I72" s="12">
        <v>4951282.76</v>
      </c>
      <c r="J72" s="22">
        <v>5089279.5599999996</v>
      </c>
      <c r="K72" s="12">
        <v>5089279.5599999996</v>
      </c>
      <c r="L72" s="12">
        <v>5089279.5599999996</v>
      </c>
      <c r="M72" s="67">
        <f t="shared" si="0"/>
        <v>0</v>
      </c>
      <c r="N72" s="67"/>
      <c r="P72" s="24"/>
    </row>
    <row r="73" spans="1:16" s="3" customFormat="1" ht="12" customHeight="1">
      <c r="A73" s="13">
        <v>62</v>
      </c>
      <c r="B73" s="14" t="s">
        <v>189</v>
      </c>
      <c r="C73" s="15"/>
      <c r="D73" s="15"/>
      <c r="E73" s="16"/>
      <c r="F73" s="16"/>
      <c r="G73" s="12">
        <v>5413131.6600000001</v>
      </c>
      <c r="H73" s="12">
        <v>5413131.6600000001</v>
      </c>
      <c r="I73" s="12">
        <v>5413131.6600000001</v>
      </c>
      <c r="J73" s="22">
        <v>5413131.6600000001</v>
      </c>
      <c r="K73" s="12">
        <v>5121211.96</v>
      </c>
      <c r="L73" s="12">
        <v>5121211.96</v>
      </c>
      <c r="M73" s="67">
        <f t="shared" si="0"/>
        <v>0</v>
      </c>
      <c r="N73" s="67"/>
      <c r="P73" s="24"/>
    </row>
    <row r="74" spans="1:16" s="3" customFormat="1" ht="12" customHeight="1">
      <c r="A74" s="13">
        <v>63</v>
      </c>
      <c r="B74" s="14" t="s">
        <v>190</v>
      </c>
      <c r="C74" s="15"/>
      <c r="D74" s="15"/>
      <c r="E74" s="16"/>
      <c r="F74" s="16"/>
      <c r="G74" s="12">
        <v>3277974.1</v>
      </c>
      <c r="H74" s="12">
        <v>3277974.1</v>
      </c>
      <c r="I74" s="12">
        <v>2736502.84</v>
      </c>
      <c r="J74" s="22">
        <v>2736502.84</v>
      </c>
      <c r="K74" s="12">
        <v>2736502.84</v>
      </c>
      <c r="L74" s="12">
        <v>2736502.84</v>
      </c>
      <c r="M74" s="67">
        <f t="shared" si="0"/>
        <v>0</v>
      </c>
      <c r="N74" s="67"/>
      <c r="P74" s="24"/>
    </row>
    <row r="75" spans="1:16" s="3" customFormat="1" ht="12" customHeight="1">
      <c r="A75" s="13">
        <v>64</v>
      </c>
      <c r="B75" s="14" t="s">
        <v>191</v>
      </c>
      <c r="C75" s="15"/>
      <c r="D75" s="15"/>
      <c r="E75" s="16"/>
      <c r="F75" s="16"/>
      <c r="G75" s="12">
        <v>5245222.26</v>
      </c>
      <c r="H75" s="12">
        <v>5245222.26</v>
      </c>
      <c r="I75" s="12">
        <v>5245222.26</v>
      </c>
      <c r="J75" s="22">
        <v>5046096.66</v>
      </c>
      <c r="K75" s="12">
        <v>5046096.66</v>
      </c>
      <c r="L75" s="12">
        <v>5046096.66</v>
      </c>
      <c r="M75" s="67">
        <f t="shared" si="0"/>
        <v>0</v>
      </c>
      <c r="N75" s="67"/>
      <c r="P75" s="24"/>
    </row>
    <row r="76" spans="1:16" s="3" customFormat="1" ht="12" customHeight="1">
      <c r="A76" s="13">
        <v>65</v>
      </c>
      <c r="B76" s="14" t="s">
        <v>192</v>
      </c>
      <c r="C76" s="15"/>
      <c r="D76" s="15"/>
      <c r="E76" s="16"/>
      <c r="F76" s="16"/>
      <c r="G76" s="12">
        <v>4412522.67</v>
      </c>
      <c r="H76" s="12">
        <v>4412522.67</v>
      </c>
      <c r="I76" s="12">
        <v>4412522.67</v>
      </c>
      <c r="J76" s="22">
        <v>4360664.2699999996</v>
      </c>
      <c r="K76" s="12">
        <v>4360664.2699999996</v>
      </c>
      <c r="L76" s="12">
        <v>4360664.2699999996</v>
      </c>
      <c r="M76" s="67">
        <f t="shared" si="0"/>
        <v>0</v>
      </c>
      <c r="N76" s="67"/>
      <c r="P76" s="24"/>
    </row>
    <row r="77" spans="1:16" s="3" customFormat="1" ht="12" customHeight="1">
      <c r="A77" s="13">
        <v>66</v>
      </c>
      <c r="B77" s="14" t="s">
        <v>193</v>
      </c>
      <c r="C77" s="15"/>
      <c r="D77" s="15"/>
      <c r="E77" s="16"/>
      <c r="F77" s="16"/>
      <c r="G77" s="12">
        <v>4057800.44</v>
      </c>
      <c r="H77" s="12">
        <v>4057800.44</v>
      </c>
      <c r="I77" s="12">
        <v>4057800.44</v>
      </c>
      <c r="J77" s="22">
        <v>4057800.44</v>
      </c>
      <c r="K77" s="12">
        <v>4057800.44</v>
      </c>
      <c r="L77" s="12">
        <v>4057800.44</v>
      </c>
      <c r="M77" s="67">
        <f t="shared" ref="M77:M140" si="1">L77-K77</f>
        <v>0</v>
      </c>
      <c r="N77" s="67"/>
      <c r="P77" s="24"/>
    </row>
    <row r="78" spans="1:16" s="3" customFormat="1" ht="12" customHeight="1">
      <c r="A78" s="13">
        <v>67</v>
      </c>
      <c r="B78" s="14" t="s">
        <v>194</v>
      </c>
      <c r="C78" s="15"/>
      <c r="D78" s="15"/>
      <c r="E78" s="16"/>
      <c r="F78" s="16"/>
      <c r="G78" s="12">
        <v>6036908.7699999996</v>
      </c>
      <c r="H78" s="12">
        <v>6036908.7699999996</v>
      </c>
      <c r="I78" s="12">
        <v>6036908.7699999996</v>
      </c>
      <c r="J78" s="22">
        <v>6036908.7699999996</v>
      </c>
      <c r="K78" s="12">
        <v>6036908.7699999996</v>
      </c>
      <c r="L78" s="12">
        <v>5871554.3399999999</v>
      </c>
      <c r="M78" s="67">
        <f t="shared" si="1"/>
        <v>-165354.43</v>
      </c>
      <c r="N78" s="67" t="s">
        <v>126</v>
      </c>
      <c r="P78" s="24"/>
    </row>
    <row r="79" spans="1:16" s="3" customFormat="1" ht="12" customHeight="1">
      <c r="A79" s="13">
        <v>68</v>
      </c>
      <c r="B79" s="14" t="s">
        <v>195</v>
      </c>
      <c r="C79" s="15"/>
      <c r="D79" s="15"/>
      <c r="E79" s="16"/>
      <c r="F79" s="16"/>
      <c r="G79" s="12">
        <v>5785396.7699999996</v>
      </c>
      <c r="H79" s="12">
        <v>5785396.7699999996</v>
      </c>
      <c r="I79" s="12">
        <v>5785396.7699999996</v>
      </c>
      <c r="J79" s="22">
        <v>5785396.7699999996</v>
      </c>
      <c r="K79" s="12">
        <v>5785396.7699999996</v>
      </c>
      <c r="L79" s="12">
        <v>4803901.8099999996</v>
      </c>
      <c r="M79" s="67">
        <f t="shared" si="1"/>
        <v>-981494.96</v>
      </c>
      <c r="N79" s="67" t="s">
        <v>126</v>
      </c>
      <c r="P79" s="24"/>
    </row>
    <row r="80" spans="1:16" s="3" customFormat="1" ht="12" customHeight="1">
      <c r="A80" s="13">
        <v>69</v>
      </c>
      <c r="B80" s="14" t="s">
        <v>196</v>
      </c>
      <c r="C80" s="15"/>
      <c r="D80" s="15"/>
      <c r="E80" s="16"/>
      <c r="F80" s="16"/>
      <c r="G80" s="12">
        <v>5555246.1600000001</v>
      </c>
      <c r="H80" s="12">
        <v>5555246.1600000001</v>
      </c>
      <c r="I80" s="12">
        <v>5555246.1600000001</v>
      </c>
      <c r="J80" s="22">
        <v>5555246.1600000001</v>
      </c>
      <c r="K80" s="12">
        <v>5555246.1600000001</v>
      </c>
      <c r="L80" s="12">
        <v>5362759.41</v>
      </c>
      <c r="M80" s="67">
        <f t="shared" si="1"/>
        <v>-192486.75</v>
      </c>
      <c r="N80" s="67" t="s">
        <v>126</v>
      </c>
      <c r="P80" s="24"/>
    </row>
    <row r="81" spans="1:16" s="3" customFormat="1" ht="12" customHeight="1">
      <c r="A81" s="13">
        <v>70</v>
      </c>
      <c r="B81" s="14" t="s">
        <v>197</v>
      </c>
      <c r="C81" s="15"/>
      <c r="D81" s="15"/>
      <c r="E81" s="16"/>
      <c r="F81" s="16"/>
      <c r="G81" s="12">
        <v>5484489.5199999996</v>
      </c>
      <c r="H81" s="12">
        <v>5484489.5199999996</v>
      </c>
      <c r="I81" s="12">
        <v>5484489.5199999996</v>
      </c>
      <c r="J81" s="22">
        <v>5484489.5199999996</v>
      </c>
      <c r="K81" s="12">
        <v>5330595.8899999997</v>
      </c>
      <c r="L81" s="12">
        <v>5330595.8899999997</v>
      </c>
      <c r="M81" s="67">
        <f t="shared" si="1"/>
        <v>0</v>
      </c>
      <c r="N81" s="67"/>
      <c r="P81" s="24"/>
    </row>
    <row r="82" spans="1:16" s="3" customFormat="1" ht="12" customHeight="1">
      <c r="A82" s="13">
        <v>71</v>
      </c>
      <c r="B82" s="14" t="s">
        <v>198</v>
      </c>
      <c r="C82" s="15"/>
      <c r="D82" s="15"/>
      <c r="E82" s="16"/>
      <c r="F82" s="16"/>
      <c r="G82" s="12">
        <v>4835464.1900000004</v>
      </c>
      <c r="H82" s="12">
        <v>4835464.1900000004</v>
      </c>
      <c r="I82" s="12">
        <v>4835464.1900000004</v>
      </c>
      <c r="J82" s="22">
        <v>4113944.01</v>
      </c>
      <c r="K82" s="12">
        <v>4113944.01</v>
      </c>
      <c r="L82" s="12">
        <v>4113944.01</v>
      </c>
      <c r="M82" s="67">
        <f t="shared" si="1"/>
        <v>0</v>
      </c>
      <c r="N82" s="67"/>
      <c r="P82" s="24"/>
    </row>
    <row r="83" spans="1:16" s="3" customFormat="1" ht="12" customHeight="1">
      <c r="A83" s="13">
        <v>72</v>
      </c>
      <c r="B83" s="14" t="s">
        <v>199</v>
      </c>
      <c r="C83" s="15"/>
      <c r="D83" s="15"/>
      <c r="E83" s="16"/>
      <c r="F83" s="16"/>
      <c r="G83" s="12">
        <v>4922485.83</v>
      </c>
      <c r="H83" s="12">
        <v>4922485.83</v>
      </c>
      <c r="I83" s="12">
        <v>4922485.83</v>
      </c>
      <c r="J83" s="22">
        <v>4922485.83</v>
      </c>
      <c r="K83" s="12">
        <v>4922485.83</v>
      </c>
      <c r="L83" s="12">
        <v>4922485.83</v>
      </c>
      <c r="M83" s="67">
        <f t="shared" si="1"/>
        <v>0</v>
      </c>
      <c r="N83" s="67"/>
      <c r="P83" s="24"/>
    </row>
    <row r="84" spans="1:16" s="3" customFormat="1" ht="12" customHeight="1">
      <c r="A84" s="13">
        <v>73</v>
      </c>
      <c r="B84" s="14" t="s">
        <v>200</v>
      </c>
      <c r="C84" s="15"/>
      <c r="D84" s="15"/>
      <c r="E84" s="16"/>
      <c r="F84" s="16"/>
      <c r="G84" s="12">
        <v>7691321.4800000004</v>
      </c>
      <c r="H84" s="12">
        <v>7691321.4800000004</v>
      </c>
      <c r="I84" s="12">
        <v>7691321.4800000004</v>
      </c>
      <c r="J84" s="22">
        <v>6891058.75</v>
      </c>
      <c r="K84" s="12">
        <v>6891058.75</v>
      </c>
      <c r="L84" s="12">
        <v>6891058.75</v>
      </c>
      <c r="M84" s="67">
        <f t="shared" si="1"/>
        <v>0</v>
      </c>
      <c r="N84" s="67"/>
      <c r="P84" s="24"/>
    </row>
    <row r="85" spans="1:16" s="3" customFormat="1" ht="12" customHeight="1">
      <c r="A85" s="13">
        <v>74</v>
      </c>
      <c r="B85" s="14" t="s">
        <v>201</v>
      </c>
      <c r="C85" s="15"/>
      <c r="D85" s="15"/>
      <c r="E85" s="16"/>
      <c r="F85" s="16"/>
      <c r="G85" s="12">
        <v>2404251.83</v>
      </c>
      <c r="H85" s="12">
        <v>2404251.83</v>
      </c>
      <c r="I85" s="12">
        <v>2404251.83</v>
      </c>
      <c r="J85" s="22">
        <v>2404251.83</v>
      </c>
      <c r="K85" s="12">
        <v>1734501.24</v>
      </c>
      <c r="L85" s="12">
        <v>1734501.24</v>
      </c>
      <c r="M85" s="67">
        <f t="shared" si="1"/>
        <v>0</v>
      </c>
      <c r="N85" s="67"/>
      <c r="P85" s="24"/>
    </row>
    <row r="86" spans="1:16" s="3" customFormat="1" ht="12" customHeight="1">
      <c r="A86" s="13">
        <v>75</v>
      </c>
      <c r="B86" s="14" t="s">
        <v>202</v>
      </c>
      <c r="C86" s="15"/>
      <c r="D86" s="15"/>
      <c r="E86" s="16"/>
      <c r="F86" s="16"/>
      <c r="G86" s="12">
        <v>2397121.83</v>
      </c>
      <c r="H86" s="12">
        <v>2397121.83</v>
      </c>
      <c r="I86" s="12">
        <v>2397121.83</v>
      </c>
      <c r="J86" s="22">
        <v>2167241.9500000002</v>
      </c>
      <c r="K86" s="12">
        <v>2167241.9500000002</v>
      </c>
      <c r="L86" s="12">
        <v>2167241.9500000002</v>
      </c>
      <c r="M86" s="67">
        <f t="shared" si="1"/>
        <v>0</v>
      </c>
      <c r="N86" s="67"/>
      <c r="P86" s="24"/>
    </row>
    <row r="87" spans="1:16" s="3" customFormat="1" ht="12" customHeight="1">
      <c r="A87" s="13">
        <v>76</v>
      </c>
      <c r="B87" s="14" t="s">
        <v>203</v>
      </c>
      <c r="C87" s="15"/>
      <c r="D87" s="15"/>
      <c r="E87" s="16"/>
      <c r="F87" s="16"/>
      <c r="G87" s="12">
        <v>6099918.6799999997</v>
      </c>
      <c r="H87" s="12">
        <v>6099918.6799999997</v>
      </c>
      <c r="I87" s="12">
        <v>6099918.6799999997</v>
      </c>
      <c r="J87" s="22">
        <v>5720042.0099999998</v>
      </c>
      <c r="K87" s="12">
        <v>5720042.0099999998</v>
      </c>
      <c r="L87" s="12">
        <v>5720042.0099999998</v>
      </c>
      <c r="M87" s="67">
        <f t="shared" si="1"/>
        <v>0</v>
      </c>
      <c r="N87" s="67"/>
      <c r="P87" s="24"/>
    </row>
    <row r="88" spans="1:16" s="3" customFormat="1" ht="12" customHeight="1">
      <c r="A88" s="13">
        <v>77</v>
      </c>
      <c r="B88" s="14" t="s">
        <v>204</v>
      </c>
      <c r="C88" s="15"/>
      <c r="D88" s="15"/>
      <c r="E88" s="16"/>
      <c r="F88" s="16"/>
      <c r="G88" s="12">
        <v>4845494.2300000004</v>
      </c>
      <c r="H88" s="12">
        <v>3737064.67</v>
      </c>
      <c r="I88" s="12">
        <v>3737064.67</v>
      </c>
      <c r="J88" s="22">
        <v>3737064.67</v>
      </c>
      <c r="K88" s="12">
        <v>3737064.67</v>
      </c>
      <c r="L88" s="12">
        <v>3737064.67</v>
      </c>
      <c r="M88" s="67">
        <f t="shared" si="1"/>
        <v>0</v>
      </c>
      <c r="N88" s="67"/>
      <c r="P88" s="24"/>
    </row>
    <row r="89" spans="1:16" s="3" customFormat="1" ht="12" customHeight="1">
      <c r="A89" s="13">
        <v>78</v>
      </c>
      <c r="B89" s="14" t="s">
        <v>205</v>
      </c>
      <c r="C89" s="15"/>
      <c r="D89" s="15"/>
      <c r="E89" s="16"/>
      <c r="F89" s="16"/>
      <c r="G89" s="12">
        <v>5357978.97</v>
      </c>
      <c r="H89" s="12">
        <v>5357978.97</v>
      </c>
      <c r="I89" s="12">
        <v>5357978.97</v>
      </c>
      <c r="J89" s="22">
        <v>5357978.97</v>
      </c>
      <c r="K89" s="12">
        <v>5181602.5999999996</v>
      </c>
      <c r="L89" s="12">
        <v>5181602.5999999996</v>
      </c>
      <c r="M89" s="67">
        <f t="shared" si="1"/>
        <v>0</v>
      </c>
      <c r="N89" s="67"/>
      <c r="P89" s="24"/>
    </row>
    <row r="90" spans="1:16" s="3" customFormat="1" ht="12" customHeight="1">
      <c r="A90" s="13">
        <v>79</v>
      </c>
      <c r="B90" s="14" t="s">
        <v>206</v>
      </c>
      <c r="C90" s="15"/>
      <c r="D90" s="15"/>
      <c r="E90" s="16"/>
      <c r="F90" s="16"/>
      <c r="G90" s="12">
        <v>2599043.71</v>
      </c>
      <c r="H90" s="12">
        <v>2599043.71</v>
      </c>
      <c r="I90" s="12">
        <v>2599043.71</v>
      </c>
      <c r="J90" s="22">
        <v>2599043.71</v>
      </c>
      <c r="K90" s="12">
        <v>2599043.71</v>
      </c>
      <c r="L90" s="12">
        <v>2066603.07</v>
      </c>
      <c r="M90" s="67">
        <f t="shared" si="1"/>
        <v>-532440.64</v>
      </c>
      <c r="N90" s="67" t="s">
        <v>126</v>
      </c>
      <c r="P90" s="24"/>
    </row>
    <row r="91" spans="1:16" s="3" customFormat="1" ht="12" customHeight="1">
      <c r="A91" s="13">
        <v>80</v>
      </c>
      <c r="B91" s="14" t="s">
        <v>207</v>
      </c>
      <c r="C91" s="15"/>
      <c r="D91" s="15"/>
      <c r="E91" s="16"/>
      <c r="F91" s="16"/>
      <c r="G91" s="12">
        <v>5909380.5700000003</v>
      </c>
      <c r="H91" s="12">
        <v>5909380.5700000003</v>
      </c>
      <c r="I91" s="12">
        <v>5909380.5700000003</v>
      </c>
      <c r="J91" s="22">
        <v>5909380.5700000003</v>
      </c>
      <c r="K91" s="12">
        <v>5992486.4000000004</v>
      </c>
      <c r="L91" s="12">
        <v>5992486.4000000004</v>
      </c>
      <c r="M91" s="67">
        <f t="shared" si="1"/>
        <v>0</v>
      </c>
      <c r="N91" s="67"/>
      <c r="P91" s="24"/>
    </row>
    <row r="92" spans="1:16" s="3" customFormat="1" ht="12" customHeight="1">
      <c r="A92" s="13">
        <v>81</v>
      </c>
      <c r="B92" s="14" t="s">
        <v>208</v>
      </c>
      <c r="C92" s="15"/>
      <c r="D92" s="15"/>
      <c r="E92" s="16"/>
      <c r="F92" s="16"/>
      <c r="G92" s="12">
        <v>3731481.5</v>
      </c>
      <c r="H92" s="12">
        <v>3731481.5</v>
      </c>
      <c r="I92" s="12">
        <v>3731481.5</v>
      </c>
      <c r="J92" s="22">
        <v>2976949.88</v>
      </c>
      <c r="K92" s="12">
        <v>2976949.88</v>
      </c>
      <c r="L92" s="12">
        <v>2976949.88</v>
      </c>
      <c r="M92" s="67">
        <f t="shared" si="1"/>
        <v>0</v>
      </c>
      <c r="N92" s="67"/>
      <c r="P92" s="24"/>
    </row>
    <row r="93" spans="1:16" s="3" customFormat="1" ht="12" customHeight="1">
      <c r="A93" s="13">
        <v>82</v>
      </c>
      <c r="B93" s="14" t="s">
        <v>209</v>
      </c>
      <c r="C93" s="15"/>
      <c r="D93" s="15"/>
      <c r="E93" s="16"/>
      <c r="F93" s="16"/>
      <c r="G93" s="12">
        <v>4431696.88</v>
      </c>
      <c r="H93" s="12">
        <v>4431696.88</v>
      </c>
      <c r="I93" s="12">
        <v>4431696.88</v>
      </c>
      <c r="J93" s="22">
        <v>3745452.67</v>
      </c>
      <c r="K93" s="12">
        <v>3745452.67</v>
      </c>
      <c r="L93" s="12">
        <v>3745452.67</v>
      </c>
      <c r="M93" s="67">
        <f t="shared" si="1"/>
        <v>0</v>
      </c>
      <c r="N93" s="67"/>
      <c r="P93" s="24"/>
    </row>
    <row r="94" spans="1:16" s="3" customFormat="1" ht="12" customHeight="1">
      <c r="A94" s="13">
        <v>83</v>
      </c>
      <c r="B94" s="14" t="s">
        <v>210</v>
      </c>
      <c r="C94" s="15"/>
      <c r="D94" s="15"/>
      <c r="E94" s="16"/>
      <c r="F94" s="16"/>
      <c r="G94" s="12">
        <v>6733013.9299999997</v>
      </c>
      <c r="H94" s="12">
        <v>6733013.9299999997</v>
      </c>
      <c r="I94" s="12">
        <v>5731392.6900000004</v>
      </c>
      <c r="J94" s="22">
        <v>5731392.6900000004</v>
      </c>
      <c r="K94" s="12">
        <v>5731392.6900000004</v>
      </c>
      <c r="L94" s="12">
        <v>5731392.6900000004</v>
      </c>
      <c r="M94" s="67">
        <f t="shared" si="1"/>
        <v>0</v>
      </c>
      <c r="N94" s="67"/>
      <c r="P94" s="24"/>
    </row>
    <row r="95" spans="1:16" s="3" customFormat="1" ht="12" customHeight="1">
      <c r="A95" s="13">
        <v>84</v>
      </c>
      <c r="B95" s="14" t="s">
        <v>211</v>
      </c>
      <c r="C95" s="15"/>
      <c r="D95" s="15"/>
      <c r="E95" s="16"/>
      <c r="F95" s="16"/>
      <c r="G95" s="12">
        <v>5804664.1100000003</v>
      </c>
      <c r="H95" s="12">
        <v>5804664.1100000003</v>
      </c>
      <c r="I95" s="12">
        <v>5804664.1100000003</v>
      </c>
      <c r="J95" s="22">
        <v>5804664.1100000003</v>
      </c>
      <c r="K95" s="12">
        <v>5804664.1100000003</v>
      </c>
      <c r="L95" s="12">
        <v>5542825.6699999999</v>
      </c>
      <c r="M95" s="67">
        <f t="shared" si="1"/>
        <v>-261838.44</v>
      </c>
      <c r="N95" s="67" t="s">
        <v>126</v>
      </c>
      <c r="P95" s="24"/>
    </row>
    <row r="96" spans="1:16" s="3" customFormat="1" ht="12" customHeight="1">
      <c r="A96" s="13">
        <v>85</v>
      </c>
      <c r="B96" s="14" t="s">
        <v>212</v>
      </c>
      <c r="C96" s="15"/>
      <c r="D96" s="15"/>
      <c r="E96" s="16"/>
      <c r="F96" s="16"/>
      <c r="G96" s="12">
        <v>3094458.4</v>
      </c>
      <c r="H96" s="12">
        <v>3094458.4</v>
      </c>
      <c r="I96" s="12">
        <v>3094458.4</v>
      </c>
      <c r="J96" s="22">
        <v>3094458.4</v>
      </c>
      <c r="K96" s="12">
        <v>3094458.4</v>
      </c>
      <c r="L96" s="12">
        <v>1875148.1</v>
      </c>
      <c r="M96" s="67">
        <f t="shared" si="1"/>
        <v>-1219310.3</v>
      </c>
      <c r="N96" s="67" t="s">
        <v>126</v>
      </c>
      <c r="P96" s="24"/>
    </row>
    <row r="97" spans="1:16" s="3" customFormat="1" ht="12" customHeight="1">
      <c r="A97" s="13">
        <v>86</v>
      </c>
      <c r="B97" s="14" t="s">
        <v>213</v>
      </c>
      <c r="C97" s="15"/>
      <c r="D97" s="15"/>
      <c r="E97" s="16"/>
      <c r="F97" s="16"/>
      <c r="G97" s="12">
        <v>6231126.4900000002</v>
      </c>
      <c r="H97" s="12">
        <v>6231126.4900000002</v>
      </c>
      <c r="I97" s="12">
        <v>6231126.4900000002</v>
      </c>
      <c r="J97" s="22">
        <v>6231126.4900000002</v>
      </c>
      <c r="K97" s="12">
        <v>5457921.6200000001</v>
      </c>
      <c r="L97" s="12">
        <v>5457921.6200000001</v>
      </c>
      <c r="M97" s="67">
        <f t="shared" si="1"/>
        <v>0</v>
      </c>
      <c r="N97" s="67"/>
      <c r="P97" s="24"/>
    </row>
    <row r="98" spans="1:16" s="3" customFormat="1" ht="12" customHeight="1">
      <c r="A98" s="13">
        <v>87</v>
      </c>
      <c r="B98" s="14" t="s">
        <v>214</v>
      </c>
      <c r="C98" s="15"/>
      <c r="D98" s="15"/>
      <c r="E98" s="16"/>
      <c r="F98" s="16"/>
      <c r="G98" s="12">
        <v>4632753.67</v>
      </c>
      <c r="H98" s="12">
        <v>4632753.67</v>
      </c>
      <c r="I98" s="12">
        <v>4632753.67</v>
      </c>
      <c r="J98" s="22">
        <v>3772000.81</v>
      </c>
      <c r="K98" s="12">
        <v>3772000.81</v>
      </c>
      <c r="L98" s="12">
        <v>3772000.81</v>
      </c>
      <c r="M98" s="67">
        <f t="shared" si="1"/>
        <v>0</v>
      </c>
      <c r="N98" s="67"/>
      <c r="P98" s="24"/>
    </row>
    <row r="99" spans="1:16" s="3" customFormat="1" ht="12" customHeight="1">
      <c r="A99" s="13">
        <v>88</v>
      </c>
      <c r="B99" s="14" t="s">
        <v>215</v>
      </c>
      <c r="C99" s="15"/>
      <c r="D99" s="15"/>
      <c r="E99" s="16"/>
      <c r="F99" s="16"/>
      <c r="G99" s="12">
        <v>5081158.72</v>
      </c>
      <c r="H99" s="12">
        <v>5081158.72</v>
      </c>
      <c r="I99" s="12">
        <v>5081158.72</v>
      </c>
      <c r="J99" s="22">
        <v>5500681.1200000001</v>
      </c>
      <c r="K99" s="12">
        <v>5500681.1200000001</v>
      </c>
      <c r="L99" s="12">
        <v>5500681.1200000001</v>
      </c>
      <c r="M99" s="67">
        <f t="shared" si="1"/>
        <v>0</v>
      </c>
      <c r="N99" s="67"/>
      <c r="P99" s="24"/>
    </row>
    <row r="100" spans="1:16" s="3" customFormat="1" ht="12" customHeight="1">
      <c r="A100" s="13">
        <v>89</v>
      </c>
      <c r="B100" s="14" t="s">
        <v>216</v>
      </c>
      <c r="C100" s="15"/>
      <c r="D100" s="15"/>
      <c r="E100" s="16"/>
      <c r="F100" s="16"/>
      <c r="G100" s="12">
        <v>7930429.5199999996</v>
      </c>
      <c r="H100" s="12">
        <v>7930429.5199999996</v>
      </c>
      <c r="I100" s="12">
        <v>7930429.5199999996</v>
      </c>
      <c r="J100" s="22">
        <v>7748411.21</v>
      </c>
      <c r="K100" s="12">
        <v>7748411.21</v>
      </c>
      <c r="L100" s="12">
        <v>7748411.21</v>
      </c>
      <c r="M100" s="67">
        <f t="shared" si="1"/>
        <v>0</v>
      </c>
      <c r="N100" s="67"/>
      <c r="P100" s="24"/>
    </row>
    <row r="101" spans="1:16" s="3" customFormat="1" ht="12" customHeight="1">
      <c r="A101" s="13">
        <v>90</v>
      </c>
      <c r="B101" s="14" t="s">
        <v>217</v>
      </c>
      <c r="C101" s="15"/>
      <c r="D101" s="15"/>
      <c r="E101" s="16"/>
      <c r="F101" s="16"/>
      <c r="G101" s="12">
        <v>5112343.79</v>
      </c>
      <c r="H101" s="12">
        <v>5112343.79</v>
      </c>
      <c r="I101" s="12">
        <v>5112343.79</v>
      </c>
      <c r="J101" s="22">
        <v>5112343.79</v>
      </c>
      <c r="K101" s="12">
        <v>5112343.79</v>
      </c>
      <c r="L101" s="12">
        <v>4987931.24</v>
      </c>
      <c r="M101" s="67">
        <f t="shared" si="1"/>
        <v>-124412.55</v>
      </c>
      <c r="N101" s="67" t="s">
        <v>126</v>
      </c>
      <c r="P101" s="24"/>
    </row>
    <row r="102" spans="1:16" s="3" customFormat="1" ht="12" customHeight="1">
      <c r="A102" s="13">
        <v>91</v>
      </c>
      <c r="B102" s="14" t="s">
        <v>218</v>
      </c>
      <c r="C102" s="15"/>
      <c r="D102" s="15"/>
      <c r="E102" s="16"/>
      <c r="F102" s="16"/>
      <c r="G102" s="12">
        <v>3980520.24</v>
      </c>
      <c r="H102" s="12">
        <v>3980520.24</v>
      </c>
      <c r="I102" s="12">
        <v>3980520.24</v>
      </c>
      <c r="J102" s="22">
        <v>3980520.24</v>
      </c>
      <c r="K102" s="12">
        <v>3980520.24</v>
      </c>
      <c r="L102" s="12">
        <v>3168032.39</v>
      </c>
      <c r="M102" s="67">
        <f t="shared" si="1"/>
        <v>-812487.85</v>
      </c>
      <c r="N102" s="67" t="s">
        <v>126</v>
      </c>
      <c r="P102" s="24"/>
    </row>
    <row r="103" spans="1:16" s="3" customFormat="1" ht="12" customHeight="1">
      <c r="A103" s="13">
        <v>92</v>
      </c>
      <c r="B103" s="14" t="s">
        <v>219</v>
      </c>
      <c r="C103" s="22"/>
      <c r="D103" s="63"/>
      <c r="E103" s="64"/>
      <c r="F103" s="30"/>
      <c r="G103" s="12">
        <v>3070409.73</v>
      </c>
      <c r="H103" s="12">
        <v>3070409.73</v>
      </c>
      <c r="I103" s="12">
        <v>3070409.73</v>
      </c>
      <c r="J103" s="22">
        <v>3070409.73</v>
      </c>
      <c r="K103" s="12">
        <v>3070409.73</v>
      </c>
      <c r="L103" s="12">
        <v>3070409.73</v>
      </c>
      <c r="M103" s="67">
        <f t="shared" si="1"/>
        <v>0</v>
      </c>
      <c r="N103" s="67"/>
      <c r="P103" s="24"/>
    </row>
    <row r="104" spans="1:16" s="3" customFormat="1" ht="12" customHeight="1">
      <c r="A104" s="13">
        <v>93</v>
      </c>
      <c r="B104" s="14" t="s">
        <v>220</v>
      </c>
      <c r="C104" s="15"/>
      <c r="D104" s="15"/>
      <c r="E104" s="16"/>
      <c r="F104" s="16"/>
      <c r="G104" s="12">
        <v>2810204.1</v>
      </c>
      <c r="H104" s="12">
        <v>2810204.1</v>
      </c>
      <c r="I104" s="12">
        <v>2810204.1</v>
      </c>
      <c r="J104" s="22">
        <v>2810204.1</v>
      </c>
      <c r="K104" s="12">
        <v>2710159.48</v>
      </c>
      <c r="L104" s="12">
        <v>2710159.48</v>
      </c>
      <c r="M104" s="67">
        <f t="shared" si="1"/>
        <v>0</v>
      </c>
      <c r="N104" s="67"/>
      <c r="P104" s="24"/>
    </row>
    <row r="105" spans="1:16" s="3" customFormat="1" ht="12" customHeight="1">
      <c r="A105" s="13">
        <v>94</v>
      </c>
      <c r="B105" s="14" t="s">
        <v>223</v>
      </c>
      <c r="C105" s="15"/>
      <c r="D105" s="15"/>
      <c r="E105" s="16"/>
      <c r="F105" s="16"/>
      <c r="G105" s="12">
        <v>3169434.1</v>
      </c>
      <c r="H105" s="12">
        <v>3169434.1</v>
      </c>
      <c r="I105" s="12">
        <v>3169434.1</v>
      </c>
      <c r="J105" s="22">
        <v>2350071.2999999998</v>
      </c>
      <c r="K105" s="12">
        <v>2350071.2999999998</v>
      </c>
      <c r="L105" s="12">
        <v>2350071.2999999998</v>
      </c>
      <c r="M105" s="67">
        <f t="shared" si="1"/>
        <v>0</v>
      </c>
      <c r="N105" s="67"/>
      <c r="P105" s="24"/>
    </row>
    <row r="106" spans="1:16" s="3" customFormat="1" ht="12" customHeight="1">
      <c r="A106" s="13">
        <v>95</v>
      </c>
      <c r="B106" s="14" t="s">
        <v>224</v>
      </c>
      <c r="C106" s="15"/>
      <c r="D106" s="15"/>
      <c r="E106" s="16"/>
      <c r="F106" s="16"/>
      <c r="G106" s="12">
        <v>3012724.1</v>
      </c>
      <c r="H106" s="12">
        <v>3012724.1</v>
      </c>
      <c r="I106" s="12">
        <v>3012724.1</v>
      </c>
      <c r="J106" s="22">
        <v>2501615.4500000002</v>
      </c>
      <c r="K106" s="12">
        <v>2501615.4500000002</v>
      </c>
      <c r="L106" s="12">
        <v>2501615.4500000002</v>
      </c>
      <c r="M106" s="67">
        <f t="shared" si="1"/>
        <v>0</v>
      </c>
      <c r="N106" s="67"/>
      <c r="P106" s="24"/>
    </row>
    <row r="107" spans="1:16" s="3" customFormat="1" ht="12" customHeight="1">
      <c r="A107" s="13">
        <v>96</v>
      </c>
      <c r="B107" s="14" t="s">
        <v>225</v>
      </c>
      <c r="C107" s="15"/>
      <c r="D107" s="15"/>
      <c r="E107" s="16"/>
      <c r="F107" s="16"/>
      <c r="G107" s="12">
        <v>3410764.1</v>
      </c>
      <c r="H107" s="12">
        <v>3410764.1</v>
      </c>
      <c r="I107" s="12">
        <v>3410764.1</v>
      </c>
      <c r="J107" s="22">
        <v>3410764.1</v>
      </c>
      <c r="K107" s="12">
        <v>3410764.1</v>
      </c>
      <c r="L107" s="12">
        <v>3186867.76</v>
      </c>
      <c r="M107" s="67">
        <f t="shared" si="1"/>
        <v>-223896.34</v>
      </c>
      <c r="N107" s="67" t="s">
        <v>126</v>
      </c>
      <c r="P107" s="24"/>
    </row>
    <row r="108" spans="1:16" s="3" customFormat="1" ht="12" customHeight="1">
      <c r="A108" s="13">
        <v>97</v>
      </c>
      <c r="B108" s="14" t="s">
        <v>226</v>
      </c>
      <c r="C108" s="15"/>
      <c r="D108" s="15"/>
      <c r="E108" s="16"/>
      <c r="F108" s="16"/>
      <c r="G108" s="12">
        <v>6002626.6600000001</v>
      </c>
      <c r="H108" s="12">
        <v>6002626.6600000001</v>
      </c>
      <c r="I108" s="12">
        <v>6002626.6600000001</v>
      </c>
      <c r="J108" s="22">
        <v>6162309.4100000001</v>
      </c>
      <c r="K108" s="12">
        <v>6162309.4100000001</v>
      </c>
      <c r="L108" s="12">
        <v>6162309.4100000001</v>
      </c>
      <c r="M108" s="67">
        <f t="shared" si="1"/>
        <v>0</v>
      </c>
      <c r="N108" s="67"/>
      <c r="P108" s="24"/>
    </row>
    <row r="109" spans="1:16" s="3" customFormat="1" ht="12" customHeight="1">
      <c r="A109" s="13">
        <v>98</v>
      </c>
      <c r="B109" s="14" t="s">
        <v>228</v>
      </c>
      <c r="C109" s="15"/>
      <c r="D109" s="15"/>
      <c r="E109" s="16"/>
      <c r="F109" s="16"/>
      <c r="G109" s="12">
        <v>7943161.4299999997</v>
      </c>
      <c r="H109" s="12">
        <v>7786251.4400000004</v>
      </c>
      <c r="I109" s="12">
        <v>7786251.4400000004</v>
      </c>
      <c r="J109" s="22">
        <v>7786251.4400000004</v>
      </c>
      <c r="K109" s="12">
        <v>7786251.4400000004</v>
      </c>
      <c r="L109" s="12">
        <v>7786251.4400000004</v>
      </c>
      <c r="M109" s="67">
        <f t="shared" si="1"/>
        <v>0</v>
      </c>
      <c r="N109" s="67"/>
      <c r="P109" s="24"/>
    </row>
    <row r="110" spans="1:16" s="3" customFormat="1" ht="12" customHeight="1">
      <c r="A110" s="13">
        <v>99</v>
      </c>
      <c r="B110" s="14" t="s">
        <v>229</v>
      </c>
      <c r="C110" s="15"/>
      <c r="D110" s="15"/>
      <c r="E110" s="16"/>
      <c r="F110" s="16"/>
      <c r="G110" s="12">
        <v>5258411.33</v>
      </c>
      <c r="H110" s="12">
        <v>5258411.33</v>
      </c>
      <c r="I110" s="12">
        <v>5258411.33</v>
      </c>
      <c r="J110" s="22">
        <v>4482435.47</v>
      </c>
      <c r="K110" s="12">
        <v>4482435.47</v>
      </c>
      <c r="L110" s="12">
        <v>4482435.47</v>
      </c>
      <c r="M110" s="67">
        <f t="shared" si="1"/>
        <v>0</v>
      </c>
      <c r="N110" s="67"/>
      <c r="P110" s="24"/>
    </row>
    <row r="111" spans="1:16" s="3" customFormat="1" ht="12" customHeight="1">
      <c r="A111" s="13">
        <v>100</v>
      </c>
      <c r="B111" s="14" t="s">
        <v>230</v>
      </c>
      <c r="C111" s="15"/>
      <c r="D111" s="15"/>
      <c r="E111" s="16"/>
      <c r="F111" s="16"/>
      <c r="G111" s="12">
        <v>2806547.46</v>
      </c>
      <c r="H111" s="12">
        <v>2240052.0499999998</v>
      </c>
      <c r="I111" s="12">
        <v>2240052.0499999998</v>
      </c>
      <c r="J111" s="22">
        <v>2240052.0499999998</v>
      </c>
      <c r="K111" s="12">
        <v>2240052.0499999998</v>
      </c>
      <c r="L111" s="12">
        <v>2240052.0499999998</v>
      </c>
      <c r="M111" s="67">
        <f t="shared" si="1"/>
        <v>0</v>
      </c>
      <c r="N111" s="67"/>
      <c r="P111" s="24"/>
    </row>
    <row r="112" spans="1:16" s="3" customFormat="1" ht="12" customHeight="1">
      <c r="A112" s="13">
        <v>101</v>
      </c>
      <c r="B112" s="14" t="s">
        <v>231</v>
      </c>
      <c r="C112" s="15"/>
      <c r="D112" s="15"/>
      <c r="E112" s="16"/>
      <c r="F112" s="16"/>
      <c r="G112" s="12">
        <v>5275750.75</v>
      </c>
      <c r="H112" s="12">
        <v>5275750.75</v>
      </c>
      <c r="I112" s="12">
        <v>5275750.75</v>
      </c>
      <c r="J112" s="22">
        <v>5275750.75</v>
      </c>
      <c r="K112" s="12">
        <v>4492506.45</v>
      </c>
      <c r="L112" s="12">
        <v>4492506.45</v>
      </c>
      <c r="M112" s="67">
        <f t="shared" si="1"/>
        <v>0</v>
      </c>
      <c r="N112" s="67"/>
      <c r="P112" s="24"/>
    </row>
    <row r="113" spans="1:16" s="3" customFormat="1" ht="12" customHeight="1">
      <c r="A113" s="13">
        <v>102</v>
      </c>
      <c r="B113" s="14" t="s">
        <v>232</v>
      </c>
      <c r="C113" s="15"/>
      <c r="D113" s="15"/>
      <c r="E113" s="16"/>
      <c r="F113" s="16"/>
      <c r="G113" s="12">
        <v>5422199.8200000003</v>
      </c>
      <c r="H113" s="12">
        <v>5422199.8200000003</v>
      </c>
      <c r="I113" s="12">
        <v>5422199.8200000003</v>
      </c>
      <c r="J113" s="22">
        <v>5424332.9100000001</v>
      </c>
      <c r="K113" s="12">
        <v>5424332.9100000001</v>
      </c>
      <c r="L113" s="12">
        <v>5424332.9100000001</v>
      </c>
      <c r="M113" s="67">
        <f t="shared" si="1"/>
        <v>0</v>
      </c>
      <c r="N113" s="67"/>
      <c r="P113" s="24"/>
    </row>
    <row r="114" spans="1:16" s="3" customFormat="1" ht="12" customHeight="1">
      <c r="A114" s="13">
        <v>103</v>
      </c>
      <c r="B114" s="14" t="s">
        <v>235</v>
      </c>
      <c r="C114" s="15"/>
      <c r="D114" s="15"/>
      <c r="E114" s="16"/>
      <c r="F114" s="16"/>
      <c r="G114" s="12">
        <v>4846250.6100000003</v>
      </c>
      <c r="H114" s="12">
        <v>4846250.6100000003</v>
      </c>
      <c r="I114" s="12">
        <v>4846250.6100000003</v>
      </c>
      <c r="J114" s="22">
        <v>4846250.6100000003</v>
      </c>
      <c r="K114" s="12">
        <v>4907808.79</v>
      </c>
      <c r="L114" s="12">
        <v>4907808.79</v>
      </c>
      <c r="M114" s="67">
        <f t="shared" si="1"/>
        <v>0</v>
      </c>
      <c r="N114" s="67"/>
      <c r="P114" s="24"/>
    </row>
    <row r="115" spans="1:16" s="3" customFormat="1" ht="12" customHeight="1">
      <c r="A115" s="13">
        <v>104</v>
      </c>
      <c r="B115" s="14" t="s">
        <v>236</v>
      </c>
      <c r="C115" s="15"/>
      <c r="D115" s="15"/>
      <c r="E115" s="16"/>
      <c r="F115" s="16"/>
      <c r="G115" s="12">
        <v>4126600.08</v>
      </c>
      <c r="H115" s="12">
        <v>4126600.08</v>
      </c>
      <c r="I115" s="12">
        <v>4126600.08</v>
      </c>
      <c r="J115" s="22">
        <v>4126600.08</v>
      </c>
      <c r="K115" s="12">
        <v>3949244.82</v>
      </c>
      <c r="L115" s="12">
        <v>3949244.82</v>
      </c>
      <c r="M115" s="67">
        <f t="shared" si="1"/>
        <v>0</v>
      </c>
      <c r="N115" s="67"/>
      <c r="P115" s="24"/>
    </row>
    <row r="116" spans="1:16" s="3" customFormat="1" ht="12" customHeight="1">
      <c r="A116" s="13">
        <v>105</v>
      </c>
      <c r="B116" s="14" t="s">
        <v>237</v>
      </c>
      <c r="C116" s="15"/>
      <c r="D116" s="15"/>
      <c r="E116" s="16"/>
      <c r="F116" s="16"/>
      <c r="G116" s="12">
        <v>2882301.98</v>
      </c>
      <c r="H116" s="12">
        <v>2882301.98</v>
      </c>
      <c r="I116" s="12">
        <v>2882301.98</v>
      </c>
      <c r="J116" s="22">
        <v>2882301.98</v>
      </c>
      <c r="K116" s="12">
        <v>2631640.4700000002</v>
      </c>
      <c r="L116" s="12">
        <v>2631640.4700000002</v>
      </c>
      <c r="M116" s="67">
        <f t="shared" si="1"/>
        <v>0</v>
      </c>
      <c r="N116" s="67"/>
      <c r="P116" s="24"/>
    </row>
    <row r="117" spans="1:16" s="3" customFormat="1" ht="12" customHeight="1">
      <c r="A117" s="13">
        <v>106</v>
      </c>
      <c r="B117" s="14" t="s">
        <v>238</v>
      </c>
      <c r="C117" s="15"/>
      <c r="D117" s="15"/>
      <c r="E117" s="16"/>
      <c r="F117" s="16"/>
      <c r="G117" s="12">
        <v>5714902.79</v>
      </c>
      <c r="H117" s="12">
        <v>5714902.79</v>
      </c>
      <c r="I117" s="12">
        <v>5714902.79</v>
      </c>
      <c r="J117" s="22">
        <v>5714902.79</v>
      </c>
      <c r="K117" s="12">
        <v>5714902.79</v>
      </c>
      <c r="L117" s="12">
        <v>5525762.7199999997</v>
      </c>
      <c r="M117" s="67">
        <f t="shared" si="1"/>
        <v>-189140.07</v>
      </c>
      <c r="N117" s="67" t="s">
        <v>126</v>
      </c>
      <c r="P117" s="24"/>
    </row>
    <row r="118" spans="1:16" s="3" customFormat="1" ht="12" customHeight="1">
      <c r="A118" s="13">
        <v>107</v>
      </c>
      <c r="B118" s="14" t="s">
        <v>239</v>
      </c>
      <c r="C118" s="15"/>
      <c r="D118" s="15"/>
      <c r="E118" s="16"/>
      <c r="F118" s="16"/>
      <c r="G118" s="12">
        <v>5557184.9699999997</v>
      </c>
      <c r="H118" s="12">
        <v>5557184.9699999997</v>
      </c>
      <c r="I118" s="12">
        <v>5557184.9699999997</v>
      </c>
      <c r="J118" s="22">
        <v>5557184.9699999997</v>
      </c>
      <c r="K118" s="12">
        <v>5396743.9000000004</v>
      </c>
      <c r="L118" s="12">
        <v>5396743.9000000004</v>
      </c>
      <c r="M118" s="67">
        <f t="shared" si="1"/>
        <v>0</v>
      </c>
      <c r="N118" s="67"/>
      <c r="P118" s="24"/>
    </row>
    <row r="119" spans="1:16" s="3" customFormat="1" ht="12" customHeight="1">
      <c r="A119" s="13">
        <v>108</v>
      </c>
      <c r="B119" s="14" t="s">
        <v>240</v>
      </c>
      <c r="C119" s="15"/>
      <c r="D119" s="15"/>
      <c r="E119" s="16"/>
      <c r="F119" s="16"/>
      <c r="G119" s="12">
        <v>5556094.9699999997</v>
      </c>
      <c r="H119" s="12">
        <v>5556094.9699999997</v>
      </c>
      <c r="I119" s="12">
        <v>5556094.9699999997</v>
      </c>
      <c r="J119" s="22">
        <v>5556094.9699999997</v>
      </c>
      <c r="K119" s="12">
        <v>5556094.9699999997</v>
      </c>
      <c r="L119" s="12">
        <v>5651279.9500000002</v>
      </c>
      <c r="M119" s="67">
        <f t="shared" si="1"/>
        <v>95184.980000000403</v>
      </c>
      <c r="N119" s="67" t="s">
        <v>126</v>
      </c>
      <c r="P119" s="24"/>
    </row>
    <row r="120" spans="1:16" s="3" customFormat="1" ht="12" customHeight="1">
      <c r="A120" s="13">
        <v>109</v>
      </c>
      <c r="B120" s="14" t="s">
        <v>241</v>
      </c>
      <c r="C120" s="15"/>
      <c r="D120" s="15"/>
      <c r="E120" s="16"/>
      <c r="F120" s="16"/>
      <c r="G120" s="12">
        <v>5342651.66</v>
      </c>
      <c r="H120" s="12">
        <v>5342651.66</v>
      </c>
      <c r="I120" s="12">
        <v>5342651.66</v>
      </c>
      <c r="J120" s="22">
        <v>5342651.66</v>
      </c>
      <c r="K120" s="12">
        <v>5342651.66</v>
      </c>
      <c r="L120" s="12">
        <v>5635524.9299999997</v>
      </c>
      <c r="M120" s="67">
        <f t="shared" si="1"/>
        <v>292873.27</v>
      </c>
      <c r="N120" s="67" t="s">
        <v>126</v>
      </c>
      <c r="P120" s="24"/>
    </row>
    <row r="121" spans="1:16" s="3" customFormat="1" ht="28.5" customHeight="1">
      <c r="A121" s="13">
        <v>110</v>
      </c>
      <c r="B121" s="14" t="s">
        <v>243</v>
      </c>
      <c r="C121" s="15"/>
      <c r="D121" s="15"/>
      <c r="E121" s="16"/>
      <c r="F121" s="16"/>
      <c r="G121" s="12">
        <v>5080746.8</v>
      </c>
      <c r="H121" s="12">
        <v>5080746.8</v>
      </c>
      <c r="I121" s="12">
        <v>5080746.8</v>
      </c>
      <c r="J121" s="22">
        <v>5080746.8</v>
      </c>
      <c r="K121" s="12">
        <v>5080746.8</v>
      </c>
      <c r="L121" s="12">
        <v>6778365.7999999998</v>
      </c>
      <c r="M121" s="67">
        <f t="shared" si="1"/>
        <v>1697619</v>
      </c>
      <c r="N121" s="67" t="s">
        <v>182</v>
      </c>
      <c r="P121" s="24"/>
    </row>
    <row r="122" spans="1:16" s="3" customFormat="1" ht="12" customHeight="1">
      <c r="A122" s="13">
        <v>111</v>
      </c>
      <c r="B122" s="14" t="s">
        <v>244</v>
      </c>
      <c r="C122" s="15"/>
      <c r="D122" s="15"/>
      <c r="E122" s="16"/>
      <c r="F122" s="16"/>
      <c r="G122" s="12">
        <v>4565123.84</v>
      </c>
      <c r="H122" s="12">
        <v>4565123.84</v>
      </c>
      <c r="I122" s="12">
        <v>4565123.84</v>
      </c>
      <c r="J122" s="22">
        <v>4211804.82</v>
      </c>
      <c r="K122" s="12">
        <v>4211804.82</v>
      </c>
      <c r="L122" s="12">
        <v>4211804.82</v>
      </c>
      <c r="M122" s="67">
        <f t="shared" si="1"/>
        <v>0</v>
      </c>
      <c r="N122" s="67"/>
      <c r="P122" s="24"/>
    </row>
    <row r="123" spans="1:16" s="3" customFormat="1" ht="12.75" customHeight="1">
      <c r="A123" s="13">
        <v>112</v>
      </c>
      <c r="B123" s="14" t="s">
        <v>246</v>
      </c>
      <c r="C123" s="15"/>
      <c r="D123" s="15"/>
      <c r="E123" s="16"/>
      <c r="F123" s="16"/>
      <c r="G123" s="12">
        <v>4922528.17</v>
      </c>
      <c r="H123" s="12">
        <v>4922528.17</v>
      </c>
      <c r="I123" s="12">
        <v>4922528.17</v>
      </c>
      <c r="J123" s="22">
        <v>4922491.7699999996</v>
      </c>
      <c r="K123" s="12">
        <v>4922491.7699999996</v>
      </c>
      <c r="L123" s="12">
        <v>4312505.0199999996</v>
      </c>
      <c r="M123" s="67">
        <f t="shared" si="1"/>
        <v>-609986.75</v>
      </c>
      <c r="N123" s="67" t="s">
        <v>126</v>
      </c>
      <c r="P123" s="24"/>
    </row>
    <row r="124" spans="1:16" s="3" customFormat="1" ht="12" customHeight="1">
      <c r="A124" s="13">
        <v>113</v>
      </c>
      <c r="B124" s="14" t="s">
        <v>247</v>
      </c>
      <c r="C124" s="15"/>
      <c r="D124" s="15"/>
      <c r="E124" s="16"/>
      <c r="F124" s="16"/>
      <c r="G124" s="12">
        <v>2873957.36</v>
      </c>
      <c r="H124" s="12">
        <v>2873957.36</v>
      </c>
      <c r="I124" s="12">
        <v>2873957.36</v>
      </c>
      <c r="J124" s="22">
        <v>2873957.36</v>
      </c>
      <c r="K124" s="12">
        <v>2873957.36</v>
      </c>
      <c r="L124" s="12">
        <v>2583914.75</v>
      </c>
      <c r="M124" s="67">
        <f t="shared" si="1"/>
        <v>-290042.61</v>
      </c>
      <c r="N124" s="67" t="s">
        <v>126</v>
      </c>
      <c r="P124" s="24"/>
    </row>
    <row r="125" spans="1:16" s="3" customFormat="1" ht="12" customHeight="1">
      <c r="A125" s="13">
        <v>114</v>
      </c>
      <c r="B125" s="14" t="s">
        <v>248</v>
      </c>
      <c r="C125" s="15"/>
      <c r="D125" s="15"/>
      <c r="E125" s="16"/>
      <c r="F125" s="16"/>
      <c r="G125" s="12">
        <v>3602888.23</v>
      </c>
      <c r="H125" s="12">
        <v>3602888.23</v>
      </c>
      <c r="I125" s="12">
        <v>3602888.23</v>
      </c>
      <c r="J125" s="22">
        <v>3602888.23</v>
      </c>
      <c r="K125" s="12">
        <v>3602888.23</v>
      </c>
      <c r="L125" s="12">
        <v>3332731.33</v>
      </c>
      <c r="M125" s="67">
        <f t="shared" si="1"/>
        <v>-270156.90000000002</v>
      </c>
      <c r="N125" s="67" t="s">
        <v>126</v>
      </c>
      <c r="P125" s="24"/>
    </row>
    <row r="126" spans="1:16" s="3" customFormat="1" ht="12" customHeight="1">
      <c r="A126" s="13">
        <v>115</v>
      </c>
      <c r="B126" s="14" t="s">
        <v>249</v>
      </c>
      <c r="C126" s="22"/>
      <c r="D126" s="63"/>
      <c r="E126" s="64"/>
      <c r="F126" s="30"/>
      <c r="G126" s="12">
        <v>4758994.0199999996</v>
      </c>
      <c r="H126" s="12">
        <v>4758994.0199999996</v>
      </c>
      <c r="I126" s="12">
        <v>4758994.0199999996</v>
      </c>
      <c r="J126" s="22">
        <v>3973024.65</v>
      </c>
      <c r="K126" s="12">
        <v>3973024.65</v>
      </c>
      <c r="L126" s="12">
        <v>3973024.65</v>
      </c>
      <c r="M126" s="67">
        <f t="shared" si="1"/>
        <v>0</v>
      </c>
      <c r="N126" s="67"/>
      <c r="P126" s="24"/>
    </row>
    <row r="127" spans="1:16" s="3" customFormat="1" ht="12" customHeight="1">
      <c r="A127" s="13">
        <v>116</v>
      </c>
      <c r="B127" s="14" t="s">
        <v>250</v>
      </c>
      <c r="C127" s="22"/>
      <c r="D127" s="63"/>
      <c r="E127" s="64"/>
      <c r="F127" s="30"/>
      <c r="G127" s="12">
        <v>8708941.9600000009</v>
      </c>
      <c r="H127" s="12">
        <v>8708941.9600000009</v>
      </c>
      <c r="I127" s="12">
        <v>8708941.9600000009</v>
      </c>
      <c r="J127" s="22">
        <v>8708941.9600000009</v>
      </c>
      <c r="K127" s="12">
        <v>6793387.5700000003</v>
      </c>
      <c r="L127" s="12">
        <v>6793387.5700000003</v>
      </c>
      <c r="M127" s="67">
        <f t="shared" si="1"/>
        <v>0</v>
      </c>
      <c r="N127" s="67"/>
      <c r="P127" s="24"/>
    </row>
    <row r="128" spans="1:16" s="3" customFormat="1" ht="12" customHeight="1">
      <c r="A128" s="13">
        <v>117</v>
      </c>
      <c r="B128" s="14" t="s">
        <v>251</v>
      </c>
      <c r="C128" s="22"/>
      <c r="D128" s="63"/>
      <c r="E128" s="64"/>
      <c r="F128" s="30"/>
      <c r="G128" s="12">
        <v>2388791.83</v>
      </c>
      <c r="H128" s="12">
        <v>2388791.83</v>
      </c>
      <c r="I128" s="12">
        <v>2388791.83</v>
      </c>
      <c r="J128" s="22">
        <v>1996979.29</v>
      </c>
      <c r="K128" s="12">
        <v>1996979.29</v>
      </c>
      <c r="L128" s="12">
        <v>1996979.29</v>
      </c>
      <c r="M128" s="67">
        <f t="shared" si="1"/>
        <v>0</v>
      </c>
      <c r="N128" s="67"/>
      <c r="P128" s="24"/>
    </row>
    <row r="129" spans="1:16" s="3" customFormat="1" ht="12" customHeight="1">
      <c r="A129" s="13">
        <v>118</v>
      </c>
      <c r="B129" s="14" t="s">
        <v>252</v>
      </c>
      <c r="C129" s="22"/>
      <c r="D129" s="63"/>
      <c r="E129" s="64"/>
      <c r="F129" s="30"/>
      <c r="G129" s="12">
        <v>4003995.17</v>
      </c>
      <c r="H129" s="12">
        <v>4003995.17</v>
      </c>
      <c r="I129" s="12">
        <v>4003995.17</v>
      </c>
      <c r="J129" s="22">
        <v>4003995.17</v>
      </c>
      <c r="K129" s="12">
        <v>3575433.23</v>
      </c>
      <c r="L129" s="12">
        <v>3575433.23</v>
      </c>
      <c r="M129" s="67">
        <f t="shared" si="1"/>
        <v>0</v>
      </c>
      <c r="N129" s="67"/>
      <c r="P129" s="24"/>
    </row>
    <row r="130" spans="1:16" s="3" customFormat="1" ht="12" customHeight="1">
      <c r="A130" s="13">
        <v>119</v>
      </c>
      <c r="B130" s="14" t="s">
        <v>253</v>
      </c>
      <c r="C130" s="22"/>
      <c r="D130" s="63"/>
      <c r="E130" s="64"/>
      <c r="F130" s="30"/>
      <c r="G130" s="12">
        <v>6007521.6699999999</v>
      </c>
      <c r="H130" s="12">
        <v>6007521.6699999999</v>
      </c>
      <c r="I130" s="12">
        <v>6007521.6699999999</v>
      </c>
      <c r="J130" s="22">
        <v>5692607.9199999999</v>
      </c>
      <c r="K130" s="12">
        <v>5692607.9199999999</v>
      </c>
      <c r="L130" s="12">
        <v>5692607.9199999999</v>
      </c>
      <c r="M130" s="67">
        <f t="shared" si="1"/>
        <v>0</v>
      </c>
      <c r="N130" s="67"/>
      <c r="P130" s="24"/>
    </row>
    <row r="131" spans="1:16" s="3" customFormat="1" ht="12" customHeight="1">
      <c r="A131" s="13">
        <v>120</v>
      </c>
      <c r="B131" s="14" t="s">
        <v>254</v>
      </c>
      <c r="C131" s="22"/>
      <c r="D131" s="63"/>
      <c r="E131" s="64"/>
      <c r="F131" s="30"/>
      <c r="G131" s="12">
        <v>3708598.43</v>
      </c>
      <c r="H131" s="12">
        <v>3708598.43</v>
      </c>
      <c r="I131" s="12">
        <v>3708598.43</v>
      </c>
      <c r="J131" s="22">
        <v>3708598.43</v>
      </c>
      <c r="K131" s="12">
        <v>3526592.61</v>
      </c>
      <c r="L131" s="12">
        <v>3526592.61</v>
      </c>
      <c r="M131" s="67">
        <f t="shared" si="1"/>
        <v>0</v>
      </c>
      <c r="N131" s="67"/>
      <c r="P131" s="24"/>
    </row>
    <row r="132" spans="1:16" s="3" customFormat="1" ht="12" customHeight="1">
      <c r="A132" s="13">
        <v>121</v>
      </c>
      <c r="B132" s="14" t="s">
        <v>255</v>
      </c>
      <c r="C132" s="22"/>
      <c r="D132" s="63"/>
      <c r="E132" s="64"/>
      <c r="F132" s="30"/>
      <c r="G132" s="12">
        <v>3583810.3</v>
      </c>
      <c r="H132" s="12">
        <v>3583810.3</v>
      </c>
      <c r="I132" s="12">
        <v>3583810.3</v>
      </c>
      <c r="J132" s="22">
        <v>3583810.3</v>
      </c>
      <c r="K132" s="12">
        <v>3583810.3</v>
      </c>
      <c r="L132" s="12">
        <v>3320075.75</v>
      </c>
      <c r="M132" s="67">
        <f t="shared" si="1"/>
        <v>-263734.55</v>
      </c>
      <c r="N132" s="67" t="s">
        <v>126</v>
      </c>
      <c r="P132" s="24"/>
    </row>
    <row r="133" spans="1:16" s="3" customFormat="1" ht="12" customHeight="1">
      <c r="A133" s="13">
        <v>122</v>
      </c>
      <c r="B133" s="14" t="s">
        <v>256</v>
      </c>
      <c r="C133" s="22"/>
      <c r="D133" s="63"/>
      <c r="E133" s="64"/>
      <c r="F133" s="30"/>
      <c r="G133" s="12">
        <v>5829433.6699999999</v>
      </c>
      <c r="H133" s="12">
        <v>5829433.6699999999</v>
      </c>
      <c r="I133" s="12">
        <v>5829433.6699999999</v>
      </c>
      <c r="J133" s="22">
        <v>5829433.6699999999</v>
      </c>
      <c r="K133" s="12">
        <v>5829433.6699999999</v>
      </c>
      <c r="L133" s="12">
        <v>4648184.2</v>
      </c>
      <c r="M133" s="67">
        <f t="shared" si="1"/>
        <v>-1181249.47</v>
      </c>
      <c r="N133" s="67" t="s">
        <v>126</v>
      </c>
      <c r="P133" s="24"/>
    </row>
    <row r="134" spans="1:16" s="3" customFormat="1" ht="12" customHeight="1">
      <c r="A134" s="13">
        <v>123</v>
      </c>
      <c r="B134" s="14" t="s">
        <v>257</v>
      </c>
      <c r="C134" s="22"/>
      <c r="D134" s="63"/>
      <c r="E134" s="64"/>
      <c r="F134" s="30"/>
      <c r="G134" s="12">
        <v>4724423.67</v>
      </c>
      <c r="H134" s="12">
        <v>4724423.67</v>
      </c>
      <c r="I134" s="12">
        <v>4724423.67</v>
      </c>
      <c r="J134" s="22">
        <v>3453046.86</v>
      </c>
      <c r="K134" s="12">
        <v>3453046.86</v>
      </c>
      <c r="L134" s="12">
        <v>3453046.86</v>
      </c>
      <c r="M134" s="67">
        <f t="shared" si="1"/>
        <v>0</v>
      </c>
      <c r="N134" s="67"/>
      <c r="P134" s="24"/>
    </row>
    <row r="135" spans="1:16" s="3" customFormat="1" ht="12" customHeight="1">
      <c r="A135" s="13">
        <v>124</v>
      </c>
      <c r="B135" s="14" t="s">
        <v>258</v>
      </c>
      <c r="C135" s="22"/>
      <c r="D135" s="63"/>
      <c r="E135" s="64"/>
      <c r="F135" s="30"/>
      <c r="G135" s="12">
        <v>3423682.98</v>
      </c>
      <c r="H135" s="12">
        <v>3423682.98</v>
      </c>
      <c r="I135" s="12">
        <v>3423682.98</v>
      </c>
      <c r="J135" s="22">
        <v>3423682.98</v>
      </c>
      <c r="K135" s="12">
        <v>3021627.71</v>
      </c>
      <c r="L135" s="12">
        <v>3021627.71</v>
      </c>
      <c r="M135" s="67">
        <f t="shared" si="1"/>
        <v>0</v>
      </c>
      <c r="N135" s="67"/>
      <c r="P135" s="24"/>
    </row>
    <row r="136" spans="1:16" s="3" customFormat="1" ht="13.5" customHeight="1">
      <c r="A136" s="13">
        <v>125</v>
      </c>
      <c r="B136" s="14" t="s">
        <v>259</v>
      </c>
      <c r="C136" s="15"/>
      <c r="D136" s="15"/>
      <c r="E136" s="16"/>
      <c r="F136" s="16"/>
      <c r="G136" s="12">
        <v>9984103.3499999996</v>
      </c>
      <c r="H136" s="12">
        <v>9984103.3499999996</v>
      </c>
      <c r="I136" s="12">
        <v>9984103.3499999996</v>
      </c>
      <c r="J136" s="22">
        <v>9984103.3499999996</v>
      </c>
      <c r="K136" s="12">
        <v>9349634.1999999993</v>
      </c>
      <c r="L136" s="12">
        <v>9349634.1999999993</v>
      </c>
      <c r="M136" s="67">
        <f t="shared" si="1"/>
        <v>0</v>
      </c>
      <c r="N136" s="67"/>
      <c r="P136" s="24"/>
    </row>
    <row r="137" spans="1:16" s="3" customFormat="1" ht="12" customHeight="1">
      <c r="A137" s="13">
        <v>126</v>
      </c>
      <c r="B137" s="14" t="s">
        <v>260</v>
      </c>
      <c r="C137" s="15"/>
      <c r="D137" s="15"/>
      <c r="E137" s="16"/>
      <c r="F137" s="16"/>
      <c r="G137" s="12">
        <v>3207401.28</v>
      </c>
      <c r="H137" s="12">
        <v>3207401.28</v>
      </c>
      <c r="I137" s="12">
        <v>3207401.28</v>
      </c>
      <c r="J137" s="22">
        <v>3207401.28</v>
      </c>
      <c r="K137" s="12">
        <v>3106806.56</v>
      </c>
      <c r="L137" s="12">
        <v>3106806.56</v>
      </c>
      <c r="M137" s="67">
        <f t="shared" si="1"/>
        <v>0</v>
      </c>
      <c r="N137" s="67"/>
      <c r="P137" s="24"/>
    </row>
    <row r="138" spans="1:16" s="3" customFormat="1" ht="12" customHeight="1">
      <c r="A138" s="13">
        <v>127</v>
      </c>
      <c r="B138" s="14" t="s">
        <v>261</v>
      </c>
      <c r="C138" s="15"/>
      <c r="D138" s="15"/>
      <c r="E138" s="16"/>
      <c r="F138" s="16"/>
      <c r="G138" s="12">
        <v>7802274.5800000001</v>
      </c>
      <c r="H138" s="12">
        <v>7802274.5800000001</v>
      </c>
      <c r="I138" s="12">
        <v>7802274.5800000001</v>
      </c>
      <c r="J138" s="22">
        <v>7802274.5800000001</v>
      </c>
      <c r="K138" s="12">
        <v>7609997.46</v>
      </c>
      <c r="L138" s="12">
        <v>7609997.46</v>
      </c>
      <c r="M138" s="67">
        <f t="shared" si="1"/>
        <v>0</v>
      </c>
      <c r="N138" s="67"/>
      <c r="P138" s="24"/>
    </row>
    <row r="139" spans="1:16" s="3" customFormat="1" ht="12" customHeight="1">
      <c r="A139" s="13">
        <v>128</v>
      </c>
      <c r="B139" s="14" t="s">
        <v>262</v>
      </c>
      <c r="C139" s="15"/>
      <c r="D139" s="15"/>
      <c r="E139" s="16"/>
      <c r="F139" s="16"/>
      <c r="G139" s="12">
        <v>981705.99</v>
      </c>
      <c r="H139" s="12">
        <v>981705.99</v>
      </c>
      <c r="I139" s="12">
        <v>1023387.89</v>
      </c>
      <c r="J139" s="22">
        <v>1023387.89</v>
      </c>
      <c r="K139" s="12">
        <v>1023387.89</v>
      </c>
      <c r="L139" s="12">
        <v>1023387.89</v>
      </c>
      <c r="M139" s="67">
        <f t="shared" si="1"/>
        <v>0</v>
      </c>
      <c r="N139" s="67"/>
      <c r="P139" s="24"/>
    </row>
    <row r="140" spans="1:16" s="3" customFormat="1" ht="12.75" customHeight="1">
      <c r="A140" s="13">
        <v>129</v>
      </c>
      <c r="B140" s="14" t="s">
        <v>264</v>
      </c>
      <c r="C140" s="15"/>
      <c r="D140" s="68"/>
      <c r="E140" s="16"/>
      <c r="F140" s="16"/>
      <c r="G140" s="12">
        <v>6563307.8300000001</v>
      </c>
      <c r="H140" s="12">
        <v>6563307.8300000001</v>
      </c>
      <c r="I140" s="12">
        <v>6968045.4199999999</v>
      </c>
      <c r="J140" s="22">
        <v>6968045.4199999999</v>
      </c>
      <c r="K140" s="12">
        <v>6968045.4199999999</v>
      </c>
      <c r="L140" s="12">
        <v>6968045.4199999999</v>
      </c>
      <c r="M140" s="67">
        <f t="shared" si="1"/>
        <v>0</v>
      </c>
      <c r="N140" s="67"/>
      <c r="P140" s="24"/>
    </row>
    <row r="141" spans="1:16" s="3" customFormat="1" ht="12" customHeight="1">
      <c r="A141" s="13">
        <v>130</v>
      </c>
      <c r="B141" s="14" t="s">
        <v>265</v>
      </c>
      <c r="C141" s="15"/>
      <c r="D141" s="15"/>
      <c r="E141" s="16"/>
      <c r="F141" s="16"/>
      <c r="G141" s="12">
        <v>5467494.8399999999</v>
      </c>
      <c r="H141" s="12">
        <v>5467494.8399999999</v>
      </c>
      <c r="I141" s="12">
        <v>5467494.8399999999</v>
      </c>
      <c r="J141" s="22">
        <v>5467494.8399999999</v>
      </c>
      <c r="K141" s="12">
        <v>5310414.5</v>
      </c>
      <c r="L141" s="12">
        <v>5310414.5</v>
      </c>
      <c r="M141" s="67">
        <f t="shared" ref="M141:M159" si="2">L141-K141</f>
        <v>0</v>
      </c>
      <c r="N141" s="67"/>
      <c r="P141" s="24"/>
    </row>
    <row r="142" spans="1:16" s="3" customFormat="1" ht="12" customHeight="1">
      <c r="A142" s="13">
        <v>131</v>
      </c>
      <c r="B142" s="14" t="s">
        <v>267</v>
      </c>
      <c r="C142" s="15">
        <v>3206</v>
      </c>
      <c r="D142" s="15"/>
      <c r="E142" s="16"/>
      <c r="F142" s="16"/>
      <c r="G142" s="12">
        <v>5480750.5700000003</v>
      </c>
      <c r="H142" s="12">
        <v>5480750.5700000003</v>
      </c>
      <c r="I142" s="12">
        <v>5480750.5700000003</v>
      </c>
      <c r="J142" s="22">
        <v>5480750.5700000003</v>
      </c>
      <c r="K142" s="12">
        <v>5480750.5700000003</v>
      </c>
      <c r="L142" s="12">
        <v>4278770.0599999996</v>
      </c>
      <c r="M142" s="67">
        <f t="shared" si="2"/>
        <v>-1201980.51</v>
      </c>
      <c r="N142" s="67" t="s">
        <v>126</v>
      </c>
      <c r="P142" s="24"/>
    </row>
    <row r="143" spans="1:16" s="3" customFormat="1" ht="12" customHeight="1">
      <c r="A143" s="13">
        <v>132</v>
      </c>
      <c r="B143" s="14" t="s">
        <v>268</v>
      </c>
      <c r="C143" s="15"/>
      <c r="D143" s="15"/>
      <c r="E143" s="16"/>
      <c r="F143" s="16"/>
      <c r="G143" s="12">
        <v>4565859.29</v>
      </c>
      <c r="H143" s="12">
        <v>4565859.29</v>
      </c>
      <c r="I143" s="12">
        <v>4565859.29</v>
      </c>
      <c r="J143" s="22">
        <v>4565859.29</v>
      </c>
      <c r="K143" s="12">
        <v>4565859.29</v>
      </c>
      <c r="L143" s="12">
        <v>3319975.65</v>
      </c>
      <c r="M143" s="67">
        <f t="shared" si="2"/>
        <v>-1245883.6399999999</v>
      </c>
      <c r="N143" s="67" t="s">
        <v>126</v>
      </c>
      <c r="P143" s="24"/>
    </row>
    <row r="144" spans="1:16" s="3" customFormat="1" ht="12" customHeight="1">
      <c r="A144" s="13">
        <v>133</v>
      </c>
      <c r="B144" s="14" t="s">
        <v>269</v>
      </c>
      <c r="C144" s="15"/>
      <c r="D144" s="15"/>
      <c r="E144" s="16"/>
      <c r="F144" s="16"/>
      <c r="G144" s="12">
        <v>2282929.64</v>
      </c>
      <c r="H144" s="12">
        <v>2282929.64</v>
      </c>
      <c r="I144" s="12">
        <v>2282929.64</v>
      </c>
      <c r="J144" s="22">
        <v>2282929.64</v>
      </c>
      <c r="K144" s="12">
        <v>2282929.64</v>
      </c>
      <c r="L144" s="12">
        <v>1715014.1</v>
      </c>
      <c r="M144" s="67">
        <f t="shared" si="2"/>
        <v>-567915.54</v>
      </c>
      <c r="N144" s="67" t="s">
        <v>126</v>
      </c>
      <c r="P144" s="24"/>
    </row>
    <row r="145" spans="1:16" s="3" customFormat="1" ht="12.75" customHeight="1">
      <c r="A145" s="13">
        <v>134</v>
      </c>
      <c r="B145" s="14" t="s">
        <v>270</v>
      </c>
      <c r="C145" s="15"/>
      <c r="D145" s="15"/>
      <c r="E145" s="16"/>
      <c r="F145" s="16"/>
      <c r="G145" s="12">
        <v>4396211.26</v>
      </c>
      <c r="H145" s="12">
        <v>4396211.26</v>
      </c>
      <c r="I145" s="12">
        <v>4396211.26</v>
      </c>
      <c r="J145" s="22">
        <v>4396211.26</v>
      </c>
      <c r="K145" s="12">
        <v>3938415.08</v>
      </c>
      <c r="L145" s="12">
        <v>3938415.08</v>
      </c>
      <c r="M145" s="67">
        <f t="shared" si="2"/>
        <v>0</v>
      </c>
      <c r="N145" s="67"/>
      <c r="O145" s="24"/>
      <c r="P145" s="24"/>
    </row>
    <row r="146" spans="1:16" s="3" customFormat="1" ht="12" customHeight="1">
      <c r="A146" s="13">
        <v>135</v>
      </c>
      <c r="B146" s="14" t="s">
        <v>271</v>
      </c>
      <c r="C146" s="15"/>
      <c r="D146" s="15"/>
      <c r="E146" s="16"/>
      <c r="F146" s="16"/>
      <c r="G146" s="12">
        <v>306299</v>
      </c>
      <c r="H146" s="12">
        <v>306299</v>
      </c>
      <c r="I146" s="12">
        <v>306299</v>
      </c>
      <c r="J146" s="22">
        <v>306299</v>
      </c>
      <c r="K146" s="12">
        <v>306299</v>
      </c>
      <c r="L146" s="12">
        <v>306299</v>
      </c>
      <c r="M146" s="67">
        <f t="shared" si="2"/>
        <v>0</v>
      </c>
      <c r="N146" s="22"/>
      <c r="P146" s="24"/>
    </row>
    <row r="147" spans="1:16" s="3" customFormat="1" ht="11.25" customHeight="1">
      <c r="A147" s="13">
        <v>136</v>
      </c>
      <c r="B147" s="14" t="s">
        <v>272</v>
      </c>
      <c r="C147" s="15"/>
      <c r="D147" s="15"/>
      <c r="E147" s="16"/>
      <c r="F147" s="16"/>
      <c r="G147" s="12"/>
      <c r="H147" s="12">
        <v>109195.64</v>
      </c>
      <c r="I147" s="12">
        <v>109195.64</v>
      </c>
      <c r="J147" s="22">
        <v>109195.64</v>
      </c>
      <c r="K147" s="12">
        <v>109195.64</v>
      </c>
      <c r="L147" s="12">
        <v>109195.64</v>
      </c>
      <c r="M147" s="67">
        <f t="shared" si="2"/>
        <v>0</v>
      </c>
      <c r="N147" s="22"/>
      <c r="P147" s="24"/>
    </row>
    <row r="148" spans="1:16" s="3" customFormat="1" ht="11.25" customHeight="1">
      <c r="A148" s="13">
        <v>137</v>
      </c>
      <c r="B148" s="14" t="s">
        <v>273</v>
      </c>
      <c r="C148" s="15"/>
      <c r="D148" s="15"/>
      <c r="E148" s="16"/>
      <c r="F148" s="16"/>
      <c r="G148" s="12"/>
      <c r="H148" s="12">
        <v>2426896.7999999998</v>
      </c>
      <c r="I148" s="12">
        <v>2426896.7999999998</v>
      </c>
      <c r="J148" s="22">
        <v>2426896.7999999998</v>
      </c>
      <c r="K148" s="12">
        <v>2426896.7999999998</v>
      </c>
      <c r="L148" s="12">
        <v>2426896.7999999998</v>
      </c>
      <c r="M148" s="67">
        <f t="shared" si="2"/>
        <v>0</v>
      </c>
      <c r="N148" s="22"/>
      <c r="P148" s="24"/>
    </row>
    <row r="149" spans="1:16" s="3" customFormat="1" ht="11.25" customHeight="1">
      <c r="A149" s="13">
        <v>138</v>
      </c>
      <c r="B149" s="14" t="s">
        <v>274</v>
      </c>
      <c r="C149" s="15"/>
      <c r="D149" s="15"/>
      <c r="E149" s="16"/>
      <c r="F149" s="16"/>
      <c r="G149" s="12"/>
      <c r="H149" s="12"/>
      <c r="I149" s="12">
        <v>960432.13</v>
      </c>
      <c r="J149" s="22">
        <v>960432.13</v>
      </c>
      <c r="K149" s="12">
        <v>960432.13</v>
      </c>
      <c r="L149" s="12">
        <v>960432.13</v>
      </c>
      <c r="M149" s="67">
        <f t="shared" si="2"/>
        <v>0</v>
      </c>
      <c r="N149" s="22"/>
      <c r="P149" s="24"/>
    </row>
    <row r="150" spans="1:16" s="3" customFormat="1" ht="11.25" customHeight="1">
      <c r="A150" s="13">
        <v>139</v>
      </c>
      <c r="B150" s="14" t="s">
        <v>275</v>
      </c>
      <c r="C150" s="15"/>
      <c r="D150" s="15"/>
      <c r="E150" s="16"/>
      <c r="F150" s="16"/>
      <c r="G150" s="12"/>
      <c r="H150" s="12"/>
      <c r="I150" s="12">
        <v>0</v>
      </c>
      <c r="J150" s="22">
        <v>1803339</v>
      </c>
      <c r="K150" s="12">
        <v>1803339</v>
      </c>
      <c r="L150" s="12">
        <v>1803339</v>
      </c>
      <c r="M150" s="67">
        <f t="shared" si="2"/>
        <v>0</v>
      </c>
      <c r="N150" s="22"/>
      <c r="P150" s="24"/>
    </row>
    <row r="151" spans="1:16" s="3" customFormat="1" ht="11.25" customHeight="1">
      <c r="A151" s="13">
        <v>140</v>
      </c>
      <c r="B151" s="14" t="s">
        <v>277</v>
      </c>
      <c r="C151" s="15"/>
      <c r="D151" s="15"/>
      <c r="E151" s="16"/>
      <c r="F151" s="16"/>
      <c r="G151" s="12"/>
      <c r="H151" s="12"/>
      <c r="I151" s="12">
        <v>0</v>
      </c>
      <c r="J151" s="22">
        <v>2308979.59</v>
      </c>
      <c r="K151" s="12">
        <v>2308979.59</v>
      </c>
      <c r="L151" s="12">
        <v>2308979.59</v>
      </c>
      <c r="M151" s="67">
        <f t="shared" si="2"/>
        <v>0</v>
      </c>
      <c r="N151" s="22"/>
      <c r="P151" s="24"/>
    </row>
    <row r="152" spans="1:16" s="3" customFormat="1" ht="11.25" customHeight="1">
      <c r="A152" s="13">
        <v>141</v>
      </c>
      <c r="B152" s="14" t="s">
        <v>278</v>
      </c>
      <c r="C152" s="15"/>
      <c r="D152" s="15"/>
      <c r="E152" s="16"/>
      <c r="F152" s="16"/>
      <c r="G152" s="12"/>
      <c r="H152" s="12"/>
      <c r="I152" s="12">
        <v>0</v>
      </c>
      <c r="J152" s="22">
        <v>3869131</v>
      </c>
      <c r="K152" s="12">
        <v>3869131</v>
      </c>
      <c r="L152" s="12">
        <v>3869131</v>
      </c>
      <c r="M152" s="67">
        <f t="shared" si="2"/>
        <v>0</v>
      </c>
      <c r="N152" s="22"/>
      <c r="P152" s="24"/>
    </row>
    <row r="153" spans="1:16" s="3" customFormat="1" ht="11.25" customHeight="1">
      <c r="A153" s="13">
        <v>142</v>
      </c>
      <c r="B153" s="14" t="s">
        <v>279</v>
      </c>
      <c r="C153" s="15"/>
      <c r="D153" s="15"/>
      <c r="E153" s="16"/>
      <c r="F153" s="16"/>
      <c r="G153" s="12"/>
      <c r="H153" s="12"/>
      <c r="I153" s="12">
        <v>0</v>
      </c>
      <c r="J153" s="22">
        <v>3095077.25</v>
      </c>
      <c r="K153" s="12">
        <v>3095077.25</v>
      </c>
      <c r="L153" s="12">
        <v>3095077.25</v>
      </c>
      <c r="M153" s="67">
        <f t="shared" si="2"/>
        <v>0</v>
      </c>
      <c r="N153" s="22"/>
      <c r="P153" s="24"/>
    </row>
    <row r="154" spans="1:16" s="3" customFormat="1" ht="11.25" customHeight="1">
      <c r="A154" s="13">
        <v>143</v>
      </c>
      <c r="B154" s="14" t="s">
        <v>280</v>
      </c>
      <c r="C154" s="15"/>
      <c r="D154" s="15"/>
      <c r="E154" s="16"/>
      <c r="F154" s="16"/>
      <c r="G154" s="12"/>
      <c r="H154" s="12"/>
      <c r="I154" s="12">
        <v>0</v>
      </c>
      <c r="J154" s="22">
        <v>4055545.75</v>
      </c>
      <c r="K154" s="12">
        <v>4055545.75</v>
      </c>
      <c r="L154" s="12">
        <v>4055545.75</v>
      </c>
      <c r="M154" s="67">
        <f t="shared" si="2"/>
        <v>0</v>
      </c>
      <c r="N154" s="22"/>
      <c r="P154" s="24"/>
    </row>
    <row r="155" spans="1:16" s="3" customFormat="1" ht="11.25" customHeight="1">
      <c r="A155" s="13">
        <v>144</v>
      </c>
      <c r="B155" s="14" t="s">
        <v>281</v>
      </c>
      <c r="C155" s="15"/>
      <c r="D155" s="15"/>
      <c r="E155" s="16"/>
      <c r="F155" s="16"/>
      <c r="G155" s="12"/>
      <c r="H155" s="12"/>
      <c r="I155" s="12">
        <v>0</v>
      </c>
      <c r="J155" s="22">
        <v>904569.06</v>
      </c>
      <c r="K155" s="12">
        <v>904569.06</v>
      </c>
      <c r="L155" s="12">
        <v>904569.06</v>
      </c>
      <c r="M155" s="67">
        <f t="shared" si="2"/>
        <v>0</v>
      </c>
      <c r="N155" s="22"/>
      <c r="P155" s="24"/>
    </row>
    <row r="156" spans="1:16" s="3" customFormat="1" ht="12.75" customHeight="1">
      <c r="A156" s="13">
        <v>145</v>
      </c>
      <c r="B156" s="14" t="s">
        <v>282</v>
      </c>
      <c r="C156" s="15"/>
      <c r="D156" s="15"/>
      <c r="E156" s="16"/>
      <c r="F156" s="16"/>
      <c r="G156" s="12"/>
      <c r="H156" s="12"/>
      <c r="I156" s="12">
        <v>0</v>
      </c>
      <c r="J156" s="12">
        <v>0</v>
      </c>
      <c r="K156" s="12">
        <v>5101712</v>
      </c>
      <c r="L156" s="12">
        <v>5101712</v>
      </c>
      <c r="M156" s="67">
        <f t="shared" si="2"/>
        <v>0</v>
      </c>
      <c r="N156" s="22"/>
      <c r="P156" s="24"/>
    </row>
    <row r="157" spans="1:16" s="3" customFormat="1" ht="12" customHeight="1">
      <c r="A157" s="13">
        <v>146</v>
      </c>
      <c r="B157" s="14" t="s">
        <v>283</v>
      </c>
      <c r="C157" s="15"/>
      <c r="D157" s="15"/>
      <c r="E157" s="16"/>
      <c r="F157" s="16"/>
      <c r="G157" s="12"/>
      <c r="H157" s="12"/>
      <c r="I157" s="12">
        <v>0</v>
      </c>
      <c r="J157" s="12">
        <v>0</v>
      </c>
      <c r="K157" s="12">
        <v>3519695.81</v>
      </c>
      <c r="L157" s="12">
        <v>3519695.81</v>
      </c>
      <c r="M157" s="67">
        <f t="shared" si="2"/>
        <v>0</v>
      </c>
      <c r="N157" s="22"/>
      <c r="P157" s="24"/>
    </row>
    <row r="158" spans="1:16" s="3" customFormat="1" ht="10.5" customHeight="1">
      <c r="A158" s="13">
        <v>147</v>
      </c>
      <c r="B158" s="14" t="s">
        <v>800</v>
      </c>
      <c r="C158" s="15"/>
      <c r="D158" s="15"/>
      <c r="E158" s="16"/>
      <c r="F158" s="16"/>
      <c r="G158" s="12"/>
      <c r="H158" s="12"/>
      <c r="I158" s="12"/>
      <c r="J158" s="12">
        <v>0</v>
      </c>
      <c r="K158" s="12">
        <v>6058688.4000000004</v>
      </c>
      <c r="L158" s="12">
        <v>6058688.4000000004</v>
      </c>
      <c r="M158" s="67">
        <f t="shared" si="2"/>
        <v>0</v>
      </c>
      <c r="N158" s="22"/>
      <c r="P158" s="24"/>
    </row>
    <row r="159" spans="1:16" s="3" customFormat="1" ht="42" customHeight="1">
      <c r="A159" s="13"/>
      <c r="B159" s="14" t="s">
        <v>612</v>
      </c>
      <c r="C159" s="15"/>
      <c r="D159" s="15"/>
      <c r="E159" s="16"/>
      <c r="F159" s="16"/>
      <c r="G159" s="12"/>
      <c r="H159" s="12"/>
      <c r="I159" s="12"/>
      <c r="J159" s="12"/>
      <c r="K159" s="12">
        <v>0</v>
      </c>
      <c r="L159" s="12">
        <v>1444152</v>
      </c>
      <c r="M159" s="67">
        <f t="shared" si="2"/>
        <v>1444152</v>
      </c>
      <c r="N159" s="22" t="s">
        <v>276</v>
      </c>
      <c r="P159" s="24"/>
    </row>
    <row r="160" spans="1:16" s="3" customFormat="1" ht="28.5" customHeight="1">
      <c r="A160" s="233" t="s">
        <v>284</v>
      </c>
      <c r="B160" s="233"/>
      <c r="C160" s="12">
        <v>30649.599999999999</v>
      </c>
      <c r="D160" s="26"/>
      <c r="E160" s="12"/>
      <c r="F160" s="12"/>
      <c r="G160" s="12">
        <f>SUM(G12:G148)</f>
        <v>661810781.26999998</v>
      </c>
      <c r="H160" s="12">
        <f>SUM(H12:H149)</f>
        <v>654747774.78999996</v>
      </c>
      <c r="I160" s="12">
        <f>SUM(I12:I157)</f>
        <v>644976154.44000006</v>
      </c>
      <c r="J160" s="12">
        <f>SUM(J12:J158)</f>
        <v>643665089.95000005</v>
      </c>
      <c r="K160" s="12">
        <f>SUM(K12:K159)</f>
        <v>643084203.32000005</v>
      </c>
      <c r="L160" s="12">
        <f>SUM(L12:L159)</f>
        <v>631110019.65999997</v>
      </c>
      <c r="M160" s="12">
        <f>SUM(M12:M159)</f>
        <v>-11974183.66</v>
      </c>
      <c r="N160" s="12"/>
    </row>
    <row r="161" spans="1:15" s="3" customFormat="1" ht="12" customHeight="1">
      <c r="A161" s="186" t="s">
        <v>285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</row>
    <row r="162" spans="1:15" s="3" customFormat="1" ht="12.75" customHeight="1">
      <c r="A162" s="13">
        <v>148</v>
      </c>
      <c r="B162" s="27" t="s">
        <v>286</v>
      </c>
      <c r="C162" s="28"/>
      <c r="D162" s="15"/>
      <c r="E162" s="29"/>
      <c r="F162" s="29"/>
      <c r="G162" s="12">
        <v>3543386.29</v>
      </c>
      <c r="H162" s="12">
        <v>3543386.29</v>
      </c>
      <c r="I162" s="12">
        <f>H162</f>
        <v>3543386.29</v>
      </c>
      <c r="J162" s="12">
        <v>4812390.29</v>
      </c>
      <c r="K162" s="12">
        <v>4812390.29</v>
      </c>
      <c r="L162" s="12">
        <v>4785435.97</v>
      </c>
      <c r="M162" s="67">
        <f>L162-K162</f>
        <v>-26954.320000000302</v>
      </c>
      <c r="N162" s="67" t="s">
        <v>126</v>
      </c>
    </row>
    <row r="163" spans="1:15" s="3" customFormat="1" ht="12" customHeight="1">
      <c r="A163" s="13">
        <v>149</v>
      </c>
      <c r="B163" s="27" t="s">
        <v>287</v>
      </c>
      <c r="C163" s="28"/>
      <c r="D163" s="15"/>
      <c r="E163" s="29"/>
      <c r="F163" s="29"/>
      <c r="G163" s="12">
        <v>3017903.44</v>
      </c>
      <c r="H163" s="12">
        <v>3017903.44</v>
      </c>
      <c r="I163" s="12">
        <f>H163</f>
        <v>3017903.44</v>
      </c>
      <c r="J163" s="12">
        <v>3017903.44</v>
      </c>
      <c r="K163" s="12">
        <v>3017903.44</v>
      </c>
      <c r="L163" s="12">
        <v>2873188.55</v>
      </c>
      <c r="M163" s="67">
        <f>L163-K163</f>
        <v>-144714.89000000001</v>
      </c>
      <c r="N163" s="67" t="s">
        <v>126</v>
      </c>
    </row>
    <row r="164" spans="1:15" s="3" customFormat="1" ht="12" customHeight="1">
      <c r="A164" s="13">
        <v>150</v>
      </c>
      <c r="B164" s="27" t="s">
        <v>288</v>
      </c>
      <c r="C164" s="28"/>
      <c r="D164" s="15"/>
      <c r="E164" s="29"/>
      <c r="F164" s="29"/>
      <c r="G164" s="12">
        <v>3914961.37</v>
      </c>
      <c r="H164" s="12">
        <v>3914961.37</v>
      </c>
      <c r="I164" s="12">
        <f>H164</f>
        <v>3914961.37</v>
      </c>
      <c r="J164" s="12">
        <v>3914961.37</v>
      </c>
      <c r="K164" s="12">
        <v>2644367.21</v>
      </c>
      <c r="L164" s="12">
        <v>2644367.21</v>
      </c>
      <c r="M164" s="67">
        <f>L164-K164</f>
        <v>0</v>
      </c>
      <c r="N164" s="67"/>
    </row>
    <row r="165" spans="1:15" s="3" customFormat="1" ht="12" customHeight="1">
      <c r="A165" s="13">
        <v>151</v>
      </c>
      <c r="B165" s="27" t="s">
        <v>289</v>
      </c>
      <c r="C165" s="28"/>
      <c r="D165" s="15"/>
      <c r="E165" s="29"/>
      <c r="F165" s="29"/>
      <c r="G165" s="12">
        <v>4106526.64</v>
      </c>
      <c r="H165" s="12">
        <v>4106526.64</v>
      </c>
      <c r="I165" s="12">
        <f>H165</f>
        <v>4106526.64</v>
      </c>
      <c r="J165" s="12">
        <v>4106526.64</v>
      </c>
      <c r="K165" s="12">
        <v>4106526.64</v>
      </c>
      <c r="L165" s="12">
        <v>3470777.43</v>
      </c>
      <c r="M165" s="67">
        <f>L165-K165</f>
        <v>-635749.21</v>
      </c>
      <c r="N165" s="67" t="s">
        <v>126</v>
      </c>
    </row>
    <row r="166" spans="1:15" s="19" customFormat="1" ht="12" customHeight="1">
      <c r="A166" s="13">
        <v>152</v>
      </c>
      <c r="B166" s="27" t="s">
        <v>291</v>
      </c>
      <c r="C166" s="69"/>
      <c r="D166" s="15"/>
      <c r="E166" s="70"/>
      <c r="F166" s="70"/>
      <c r="G166" s="12">
        <v>6625444.5499999998</v>
      </c>
      <c r="H166" s="12">
        <v>6625444.5499999998</v>
      </c>
      <c r="I166" s="12">
        <f>H166</f>
        <v>6625444.5499999998</v>
      </c>
      <c r="J166" s="12">
        <v>6625444.5499999998</v>
      </c>
      <c r="K166" s="12">
        <v>6625444.5499999998</v>
      </c>
      <c r="L166" s="12">
        <v>4566006.91</v>
      </c>
      <c r="M166" s="67">
        <f>L166-K166</f>
        <v>-2059437.64</v>
      </c>
      <c r="N166" s="67" t="s">
        <v>126</v>
      </c>
    </row>
    <row r="167" spans="1:15" s="3" customFormat="1" ht="26.25" customHeight="1">
      <c r="A167" s="233" t="s">
        <v>293</v>
      </c>
      <c r="B167" s="233"/>
      <c r="C167" s="12">
        <v>0</v>
      </c>
      <c r="D167" s="26"/>
      <c r="E167" s="30"/>
      <c r="F167" s="30"/>
      <c r="G167" s="12">
        <f t="shared" ref="G167:M167" si="3">SUM(G162:G166)</f>
        <v>21208222.289999999</v>
      </c>
      <c r="H167" s="12">
        <f t="shared" si="3"/>
        <v>21208222.289999999</v>
      </c>
      <c r="I167" s="12">
        <f t="shared" si="3"/>
        <v>21208222.289999999</v>
      </c>
      <c r="J167" s="12">
        <f t="shared" si="3"/>
        <v>22477226.289999999</v>
      </c>
      <c r="K167" s="12">
        <f t="shared" si="3"/>
        <v>21206632.129999999</v>
      </c>
      <c r="L167" s="12">
        <f t="shared" si="3"/>
        <v>18339776.07</v>
      </c>
      <c r="M167" s="12">
        <f t="shared" si="3"/>
        <v>-2866856.06</v>
      </c>
      <c r="N167" s="12"/>
    </row>
    <row r="168" spans="1:15" s="3" customFormat="1" ht="12" customHeight="1">
      <c r="A168" s="186" t="s">
        <v>294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187"/>
      <c r="N168" s="187"/>
    </row>
    <row r="169" spans="1:15" s="3" customFormat="1" ht="12" customHeight="1">
      <c r="A169" s="13">
        <v>153</v>
      </c>
      <c r="B169" s="31" t="s">
        <v>295</v>
      </c>
      <c r="C169" s="32">
        <v>4065.4</v>
      </c>
      <c r="D169" s="15"/>
      <c r="E169" s="33"/>
      <c r="F169" s="33"/>
      <c r="G169" s="12">
        <v>6483994.2999999998</v>
      </c>
      <c r="H169" s="12">
        <v>6483994.2999999998</v>
      </c>
      <c r="I169" s="12">
        <f>H169</f>
        <v>6483994.2999999998</v>
      </c>
      <c r="J169" s="12">
        <v>6483994.2999999998</v>
      </c>
      <c r="K169" s="12">
        <v>5184529.8</v>
      </c>
      <c r="L169" s="12">
        <v>5184529.8</v>
      </c>
      <c r="M169" s="67">
        <f>L169-K169</f>
        <v>0</v>
      </c>
      <c r="N169" s="67"/>
      <c r="O169" s="24"/>
    </row>
    <row r="170" spans="1:15" s="3" customFormat="1" ht="13.5" customHeight="1">
      <c r="A170" s="13">
        <v>154</v>
      </c>
      <c r="B170" s="31" t="s">
        <v>296</v>
      </c>
      <c r="C170" s="32">
        <v>1546</v>
      </c>
      <c r="D170" s="15"/>
      <c r="E170" s="33"/>
      <c r="F170" s="33"/>
      <c r="G170" s="12">
        <v>6839537.8899999997</v>
      </c>
      <c r="H170" s="12">
        <v>6839537.8899999997</v>
      </c>
      <c r="I170" s="12">
        <f>H170</f>
        <v>6839537.8899999997</v>
      </c>
      <c r="J170" s="12">
        <v>6839537.8899999997</v>
      </c>
      <c r="K170" s="12">
        <v>3604203.16</v>
      </c>
      <c r="L170" s="12">
        <v>3417855.04</v>
      </c>
      <c r="M170" s="67">
        <f>L170-K170</f>
        <v>-186348.12</v>
      </c>
      <c r="N170" s="67" t="s">
        <v>126</v>
      </c>
    </row>
    <row r="171" spans="1:15" s="3" customFormat="1" ht="12" customHeight="1">
      <c r="A171" s="13">
        <v>155</v>
      </c>
      <c r="B171" s="31" t="s">
        <v>297</v>
      </c>
      <c r="C171" s="32">
        <v>6406.5</v>
      </c>
      <c r="D171" s="15"/>
      <c r="E171" s="33"/>
      <c r="F171" s="33"/>
      <c r="G171" s="12">
        <v>10078539.6</v>
      </c>
      <c r="H171" s="12">
        <v>10078539.6</v>
      </c>
      <c r="I171" s="12">
        <f>H171</f>
        <v>10078539.6</v>
      </c>
      <c r="J171" s="12">
        <v>10078539.6</v>
      </c>
      <c r="K171" s="12">
        <v>4115685.17</v>
      </c>
      <c r="L171" s="12">
        <v>4095998.5</v>
      </c>
      <c r="M171" s="67">
        <f>L171-K171</f>
        <v>-19686.6699999999</v>
      </c>
      <c r="N171" s="67" t="s">
        <v>126</v>
      </c>
    </row>
    <row r="172" spans="1:15" s="3" customFormat="1" ht="28.5" customHeight="1">
      <c r="A172" s="233" t="s">
        <v>298</v>
      </c>
      <c r="B172" s="233"/>
      <c r="C172" s="12">
        <v>12017.9</v>
      </c>
      <c r="D172" s="26"/>
      <c r="E172" s="30"/>
      <c r="F172" s="30"/>
      <c r="G172" s="12">
        <f t="shared" ref="G172:M172" si="4">SUM(G169:G171)</f>
        <v>23402071.789999999</v>
      </c>
      <c r="H172" s="12">
        <f t="shared" si="4"/>
        <v>23402071.789999999</v>
      </c>
      <c r="I172" s="12">
        <f t="shared" si="4"/>
        <v>23402071.789999999</v>
      </c>
      <c r="J172" s="12">
        <f t="shared" si="4"/>
        <v>23402071.789999999</v>
      </c>
      <c r="K172" s="12">
        <f t="shared" si="4"/>
        <v>12904418.130000001</v>
      </c>
      <c r="L172" s="12">
        <f t="shared" si="4"/>
        <v>12698383.34</v>
      </c>
      <c r="M172" s="12">
        <f t="shared" si="4"/>
        <v>-206034.79</v>
      </c>
      <c r="N172" s="12"/>
    </row>
    <row r="173" spans="1:15" s="3" customFormat="1" ht="12" customHeight="1">
      <c r="A173" s="186" t="s">
        <v>299</v>
      </c>
      <c r="B173" s="187"/>
      <c r="C173" s="187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</row>
    <row r="174" spans="1:15" s="3" customFormat="1" ht="12" customHeight="1">
      <c r="A174" s="13">
        <v>156</v>
      </c>
      <c r="B174" s="37" t="s">
        <v>300</v>
      </c>
      <c r="C174" s="32">
        <v>4065.4</v>
      </c>
      <c r="D174" s="15"/>
      <c r="E174" s="33"/>
      <c r="F174" s="33"/>
      <c r="G174" s="12">
        <v>3538843.2</v>
      </c>
      <c r="H174" s="12">
        <v>3538843.2</v>
      </c>
      <c r="I174" s="12">
        <f>H174</f>
        <v>3538843.2</v>
      </c>
      <c r="J174" s="12">
        <v>2535169.17</v>
      </c>
      <c r="K174" s="12">
        <v>2535169.17</v>
      </c>
      <c r="L174" s="12">
        <v>2440958.48</v>
      </c>
      <c r="M174" s="67">
        <f>L174-K174</f>
        <v>-94210.6899999999</v>
      </c>
      <c r="N174" s="67" t="s">
        <v>126</v>
      </c>
      <c r="O174" s="24"/>
    </row>
    <row r="175" spans="1:15" s="3" customFormat="1" ht="13.5" customHeight="1">
      <c r="A175" s="13">
        <v>157</v>
      </c>
      <c r="B175" s="37" t="s">
        <v>301</v>
      </c>
      <c r="C175" s="32">
        <v>1546</v>
      </c>
      <c r="D175" s="15"/>
      <c r="E175" s="33"/>
      <c r="F175" s="33"/>
      <c r="G175" s="12">
        <v>2253576.34</v>
      </c>
      <c r="H175" s="12">
        <v>2550643.54</v>
      </c>
      <c r="I175" s="12">
        <f>H175</f>
        <v>2550643.54</v>
      </c>
      <c r="J175" s="12">
        <v>2550643.54</v>
      </c>
      <c r="K175" s="12">
        <v>2550643.54</v>
      </c>
      <c r="L175" s="12">
        <v>2292086.39</v>
      </c>
      <c r="M175" s="67">
        <f>L175-K175</f>
        <v>-258557.15</v>
      </c>
      <c r="N175" s="67" t="s">
        <v>126</v>
      </c>
    </row>
    <row r="176" spans="1:15" s="3" customFormat="1" ht="12.75" customHeight="1">
      <c r="A176" s="13">
        <v>158</v>
      </c>
      <c r="B176" s="11" t="s">
        <v>302</v>
      </c>
      <c r="C176" s="36"/>
      <c r="D176" s="42"/>
      <c r="E176" s="36"/>
      <c r="F176" s="36"/>
      <c r="G176" s="12">
        <v>2891869.45</v>
      </c>
      <c r="H176" s="12">
        <v>2891869.45</v>
      </c>
      <c r="I176" s="12">
        <f>H176</f>
        <v>2891869.45</v>
      </c>
      <c r="J176" s="12">
        <v>2960336.45</v>
      </c>
      <c r="K176" s="12">
        <v>2961368.52</v>
      </c>
      <c r="L176" s="12">
        <v>2961368.52</v>
      </c>
      <c r="M176" s="67">
        <f>L176-K176</f>
        <v>0</v>
      </c>
      <c r="N176" s="67"/>
    </row>
    <row r="177" spans="1:19" s="3" customFormat="1" ht="12" customHeight="1">
      <c r="A177" s="13">
        <v>159</v>
      </c>
      <c r="B177" s="35" t="s">
        <v>303</v>
      </c>
      <c r="C177" s="12">
        <v>875.6</v>
      </c>
      <c r="D177" s="15"/>
      <c r="E177" s="12"/>
      <c r="F177" s="12"/>
      <c r="G177" s="12">
        <v>3533041.92</v>
      </c>
      <c r="H177" s="12">
        <v>3533041.92</v>
      </c>
      <c r="I177" s="12">
        <f>H177</f>
        <v>3533041.92</v>
      </c>
      <c r="J177" s="12">
        <v>3533041.92</v>
      </c>
      <c r="K177" s="12">
        <v>3604864.74</v>
      </c>
      <c r="L177" s="12">
        <v>3604864.74</v>
      </c>
      <c r="M177" s="67">
        <f>L177-K177</f>
        <v>0</v>
      </c>
      <c r="N177" s="67"/>
    </row>
    <row r="178" spans="1:19" s="3" customFormat="1" ht="12.75" customHeight="1">
      <c r="A178" s="13">
        <v>160</v>
      </c>
      <c r="B178" s="35" t="s">
        <v>304</v>
      </c>
      <c r="C178" s="12"/>
      <c r="D178" s="15"/>
      <c r="E178" s="12"/>
      <c r="F178" s="12"/>
      <c r="G178" s="12"/>
      <c r="H178" s="12"/>
      <c r="I178" s="12"/>
      <c r="J178" s="12">
        <v>1861279</v>
      </c>
      <c r="K178" s="12">
        <v>1861279</v>
      </c>
      <c r="L178" s="12">
        <v>1861279</v>
      </c>
      <c r="M178" s="67">
        <f>L178-K178</f>
        <v>0</v>
      </c>
      <c r="N178" s="67"/>
    </row>
    <row r="179" spans="1:19" s="3" customFormat="1" ht="29.25" customHeight="1">
      <c r="A179" s="233" t="s">
        <v>305</v>
      </c>
      <c r="B179" s="233"/>
      <c r="C179" s="12">
        <v>5611.4</v>
      </c>
      <c r="D179" s="26"/>
      <c r="E179" s="30"/>
      <c r="F179" s="30"/>
      <c r="G179" s="12">
        <f>SUM(G174:G177)</f>
        <v>12217330.91</v>
      </c>
      <c r="H179" s="12">
        <f>SUM(H174:H177)</f>
        <v>12514398.109999999</v>
      </c>
      <c r="I179" s="12">
        <f>SUM(I174:I178)</f>
        <v>12514398.109999999</v>
      </c>
      <c r="J179" s="12">
        <f>SUM(J174:J178)</f>
        <v>13440470.08</v>
      </c>
      <c r="K179" s="12">
        <f>SUM(K174:K178)</f>
        <v>13513324.970000001</v>
      </c>
      <c r="L179" s="12">
        <f>SUM(L174:L178)</f>
        <v>13160557.130000001</v>
      </c>
      <c r="M179" s="12">
        <f>SUM(M174:M178)</f>
        <v>-352767.84</v>
      </c>
      <c r="N179" s="12"/>
    </row>
    <row r="180" spans="1:19" s="3" customFormat="1" ht="12" customHeight="1">
      <c r="A180" s="189" t="s">
        <v>306</v>
      </c>
      <c r="B180" s="190"/>
      <c r="C180" s="190"/>
      <c r="D180" s="190"/>
      <c r="E180" s="190"/>
      <c r="F180" s="190"/>
      <c r="G180" s="190"/>
      <c r="H180" s="190"/>
      <c r="I180" s="190"/>
      <c r="J180" s="190"/>
      <c r="K180" s="190"/>
      <c r="L180" s="190"/>
      <c r="M180" s="190"/>
      <c r="N180" s="190"/>
    </row>
    <row r="181" spans="1:19" s="3" customFormat="1" ht="12" customHeight="1">
      <c r="A181" s="13">
        <v>161</v>
      </c>
      <c r="B181" s="71" t="s">
        <v>307</v>
      </c>
      <c r="C181" s="12">
        <v>702.8</v>
      </c>
      <c r="D181" s="15"/>
      <c r="E181" s="12"/>
      <c r="F181" s="12"/>
      <c r="G181" s="12">
        <v>3920579.29</v>
      </c>
      <c r="H181" s="12">
        <v>3141029.08</v>
      </c>
      <c r="I181" s="12">
        <f>H181</f>
        <v>3141029.08</v>
      </c>
      <c r="J181" s="12">
        <v>3141029.08</v>
      </c>
      <c r="K181" s="12">
        <v>3141029.08</v>
      </c>
      <c r="L181" s="12">
        <v>3141029.08</v>
      </c>
      <c r="M181" s="67">
        <f>L181-K181</f>
        <v>0</v>
      </c>
      <c r="N181" s="67"/>
    </row>
    <row r="182" spans="1:19" s="3" customFormat="1" ht="12" customHeight="1">
      <c r="A182" s="13">
        <v>162</v>
      </c>
      <c r="B182" s="71" t="s">
        <v>308</v>
      </c>
      <c r="C182" s="12"/>
      <c r="D182" s="15"/>
      <c r="E182" s="12"/>
      <c r="F182" s="12"/>
      <c r="G182" s="12">
        <v>2525667.38</v>
      </c>
      <c r="H182" s="12">
        <v>2525667.38</v>
      </c>
      <c r="I182" s="12">
        <f>H182</f>
        <v>2525667.38</v>
      </c>
      <c r="J182" s="12">
        <v>2525667.38</v>
      </c>
      <c r="K182" s="12">
        <v>2525667.38</v>
      </c>
      <c r="L182" s="12">
        <v>2525667.38</v>
      </c>
      <c r="M182" s="67">
        <f>L182-K182</f>
        <v>0</v>
      </c>
      <c r="N182" s="67"/>
      <c r="S182" s="24"/>
    </row>
    <row r="183" spans="1:19" s="3" customFormat="1" ht="12" customHeight="1">
      <c r="A183" s="13">
        <v>163</v>
      </c>
      <c r="B183" s="37" t="s">
        <v>309</v>
      </c>
      <c r="C183" s="12">
        <v>1798.2</v>
      </c>
      <c r="D183" s="15"/>
      <c r="E183" s="12"/>
      <c r="F183" s="12"/>
      <c r="G183" s="12">
        <v>2376006.65</v>
      </c>
      <c r="H183" s="12">
        <v>2376006.65</v>
      </c>
      <c r="I183" s="12">
        <f>H183</f>
        <v>2376006.65</v>
      </c>
      <c r="J183" s="12">
        <v>2376006.65</v>
      </c>
      <c r="K183" s="12">
        <v>2376006.65</v>
      </c>
      <c r="L183" s="12">
        <v>2376006.65</v>
      </c>
      <c r="M183" s="67">
        <f>L183-K183</f>
        <v>0</v>
      </c>
      <c r="N183" s="67"/>
    </row>
    <row r="184" spans="1:19" s="3" customFormat="1" ht="30" customHeight="1">
      <c r="A184" s="250" t="s">
        <v>310</v>
      </c>
      <c r="B184" s="250"/>
      <c r="C184" s="39">
        <v>2501</v>
      </c>
      <c r="D184" s="40"/>
      <c r="E184" s="12"/>
      <c r="F184" s="12"/>
      <c r="G184" s="39">
        <f t="shared" ref="G184:M184" si="5">SUM(G181:G183)</f>
        <v>8822253.3200000003</v>
      </c>
      <c r="H184" s="39">
        <f t="shared" si="5"/>
        <v>8042703.1100000003</v>
      </c>
      <c r="I184" s="39">
        <f t="shared" si="5"/>
        <v>8042703.1100000003</v>
      </c>
      <c r="J184" s="39">
        <f t="shared" si="5"/>
        <v>8042703.1100000003</v>
      </c>
      <c r="K184" s="39">
        <f t="shared" si="5"/>
        <v>8042703.1100000003</v>
      </c>
      <c r="L184" s="39">
        <f t="shared" si="5"/>
        <v>8042703.1100000003</v>
      </c>
      <c r="M184" s="39">
        <f t="shared" si="5"/>
        <v>0</v>
      </c>
      <c r="N184" s="39"/>
    </row>
    <row r="185" spans="1:19" s="3" customFormat="1" ht="12" customHeight="1">
      <c r="A185" s="186" t="s">
        <v>311</v>
      </c>
      <c r="B185" s="187"/>
      <c r="C185" s="187"/>
      <c r="D185" s="187"/>
      <c r="E185" s="187"/>
      <c r="F185" s="187"/>
      <c r="G185" s="187"/>
      <c r="H185" s="187"/>
      <c r="I185" s="187"/>
      <c r="J185" s="187"/>
      <c r="K185" s="187"/>
      <c r="L185" s="187"/>
      <c r="M185" s="187"/>
      <c r="N185" s="187"/>
    </row>
    <row r="186" spans="1:19" s="3" customFormat="1" ht="12" customHeight="1">
      <c r="A186" s="13">
        <v>164</v>
      </c>
      <c r="B186" s="41" t="s">
        <v>312</v>
      </c>
      <c r="C186" s="28">
        <v>977.9</v>
      </c>
      <c r="D186" s="15"/>
      <c r="E186" s="29"/>
      <c r="F186" s="29"/>
      <c r="G186" s="12">
        <v>5028861.2300000004</v>
      </c>
      <c r="H186" s="12">
        <v>5028861.2300000004</v>
      </c>
      <c r="I186" s="12">
        <f>H186</f>
        <v>5028861.2300000004</v>
      </c>
      <c r="J186" s="12">
        <v>5028861.2300000004</v>
      </c>
      <c r="K186" s="12">
        <v>5028861.2300000004</v>
      </c>
      <c r="L186" s="12">
        <v>4941577.7300000004</v>
      </c>
      <c r="M186" s="67">
        <f t="shared" ref="M186:M191" si="6">L186-K186</f>
        <v>-87283.5</v>
      </c>
      <c r="N186" s="67" t="s">
        <v>126</v>
      </c>
    </row>
    <row r="187" spans="1:19" s="3" customFormat="1" ht="12" customHeight="1">
      <c r="A187" s="13">
        <v>165</v>
      </c>
      <c r="B187" s="41" t="s">
        <v>313</v>
      </c>
      <c r="C187" s="28"/>
      <c r="D187" s="15"/>
      <c r="E187" s="29"/>
      <c r="F187" s="29"/>
      <c r="G187" s="12">
        <v>5304421.47</v>
      </c>
      <c r="H187" s="12">
        <v>5304421.47</v>
      </c>
      <c r="I187" s="12">
        <f>H187</f>
        <v>5304421.47</v>
      </c>
      <c r="J187" s="12">
        <v>5304421.47</v>
      </c>
      <c r="K187" s="12">
        <v>5304421.47</v>
      </c>
      <c r="L187" s="12">
        <v>4696384.07</v>
      </c>
      <c r="M187" s="67">
        <f t="shared" si="6"/>
        <v>-608037.39999999898</v>
      </c>
      <c r="N187" s="67" t="s">
        <v>126</v>
      </c>
    </row>
    <row r="188" spans="1:19" s="3" customFormat="1" ht="12" customHeight="1">
      <c r="A188" s="13">
        <v>166</v>
      </c>
      <c r="B188" s="41" t="s">
        <v>314</v>
      </c>
      <c r="C188" s="28"/>
      <c r="D188" s="15"/>
      <c r="E188" s="29"/>
      <c r="F188" s="29"/>
      <c r="G188" s="12">
        <v>5491064.7800000003</v>
      </c>
      <c r="H188" s="12">
        <v>5491064.7800000003</v>
      </c>
      <c r="I188" s="12">
        <f>H188</f>
        <v>5491064.7800000003</v>
      </c>
      <c r="J188" s="12">
        <v>5491064.7800000003</v>
      </c>
      <c r="K188" s="12">
        <v>5491064.7800000003</v>
      </c>
      <c r="L188" s="12">
        <v>5558487.8700000001</v>
      </c>
      <c r="M188" s="67">
        <f t="shared" si="6"/>
        <v>67423.089999999895</v>
      </c>
      <c r="N188" s="67" t="s">
        <v>126</v>
      </c>
    </row>
    <row r="189" spans="1:19" s="3" customFormat="1" ht="12" customHeight="1">
      <c r="A189" s="13">
        <v>167</v>
      </c>
      <c r="B189" s="41" t="s">
        <v>315</v>
      </c>
      <c r="C189" s="28"/>
      <c r="D189" s="15"/>
      <c r="E189" s="29"/>
      <c r="F189" s="29"/>
      <c r="G189" s="12">
        <v>5455174.8300000001</v>
      </c>
      <c r="H189" s="12">
        <v>5455174.8300000001</v>
      </c>
      <c r="I189" s="12">
        <f>H189</f>
        <v>5455174.8300000001</v>
      </c>
      <c r="J189" s="12">
        <v>5455174.8300000001</v>
      </c>
      <c r="K189" s="12">
        <v>5455174.8300000001</v>
      </c>
      <c r="L189" s="12">
        <v>4269893.57</v>
      </c>
      <c r="M189" s="67">
        <f t="shared" si="6"/>
        <v>-1185281.26</v>
      </c>
      <c r="N189" s="67" t="s">
        <v>126</v>
      </c>
    </row>
    <row r="190" spans="1:19" s="3" customFormat="1" ht="12" customHeight="1">
      <c r="A190" s="13">
        <v>168</v>
      </c>
      <c r="B190" s="41" t="s">
        <v>316</v>
      </c>
      <c r="C190" s="72"/>
      <c r="D190" s="73"/>
      <c r="E190" s="74"/>
      <c r="F190" s="74"/>
      <c r="G190" s="12">
        <v>6823460.75</v>
      </c>
      <c r="H190" s="12">
        <v>6823460.75</v>
      </c>
      <c r="I190" s="12">
        <f>H190</f>
        <v>6823460.75</v>
      </c>
      <c r="J190" s="12">
        <v>6823460.75</v>
      </c>
      <c r="K190" s="12">
        <v>7376291.8899999997</v>
      </c>
      <c r="L190" s="12">
        <v>7376291.8899999997</v>
      </c>
      <c r="M190" s="67">
        <f t="shared" si="6"/>
        <v>0</v>
      </c>
      <c r="N190" s="67"/>
    </row>
    <row r="191" spans="1:19" s="3" customFormat="1" ht="12" customHeight="1">
      <c r="A191" s="13">
        <v>169</v>
      </c>
      <c r="B191" s="41" t="s">
        <v>317</v>
      </c>
      <c r="C191" s="72"/>
      <c r="D191" s="73"/>
      <c r="E191" s="74"/>
      <c r="F191" s="74"/>
      <c r="G191" s="12">
        <v>18010676.48</v>
      </c>
      <c r="H191" s="12">
        <v>18010676.48</v>
      </c>
      <c r="I191" s="12">
        <v>19293574.48</v>
      </c>
      <c r="J191" s="12">
        <v>18626756</v>
      </c>
      <c r="K191" s="12">
        <v>18626756</v>
      </c>
      <c r="L191" s="12">
        <v>18626756</v>
      </c>
      <c r="M191" s="67">
        <f t="shared" si="6"/>
        <v>0</v>
      </c>
      <c r="N191" s="67"/>
      <c r="O191" s="24"/>
    </row>
    <row r="192" spans="1:19" s="3" customFormat="1" ht="24.75" customHeight="1">
      <c r="A192" s="233" t="s">
        <v>318</v>
      </c>
      <c r="B192" s="233"/>
      <c r="C192" s="12">
        <v>977.9</v>
      </c>
      <c r="D192" s="26"/>
      <c r="E192" s="30"/>
      <c r="F192" s="30"/>
      <c r="G192" s="12">
        <f t="shared" ref="G192:M192" si="7">SUM(G186:G191)</f>
        <v>46113659.539999999</v>
      </c>
      <c r="H192" s="12">
        <f t="shared" si="7"/>
        <v>46113659.539999999</v>
      </c>
      <c r="I192" s="12">
        <f t="shared" si="7"/>
        <v>47396557.539999999</v>
      </c>
      <c r="J192" s="12">
        <f t="shared" si="7"/>
        <v>46729739.060000002</v>
      </c>
      <c r="K192" s="12">
        <f t="shared" si="7"/>
        <v>47282570.200000003</v>
      </c>
      <c r="L192" s="12">
        <f t="shared" si="7"/>
        <v>45469391.130000003</v>
      </c>
      <c r="M192" s="12">
        <f t="shared" si="7"/>
        <v>-1813179.07</v>
      </c>
      <c r="N192" s="12"/>
    </row>
    <row r="193" spans="1:14" s="3" customFormat="1" ht="12" customHeight="1">
      <c r="A193" s="189" t="s">
        <v>319</v>
      </c>
      <c r="B193" s="190"/>
      <c r="C193" s="190"/>
      <c r="D193" s="190"/>
      <c r="E193" s="190"/>
      <c r="F193" s="190"/>
      <c r="G193" s="190"/>
      <c r="H193" s="190"/>
      <c r="I193" s="190"/>
      <c r="J193" s="190"/>
      <c r="K193" s="190"/>
      <c r="L193" s="190"/>
      <c r="M193" s="190"/>
      <c r="N193" s="190"/>
    </row>
    <row r="194" spans="1:14" s="3" customFormat="1" ht="12" customHeight="1">
      <c r="A194" s="13">
        <v>170</v>
      </c>
      <c r="B194" s="11" t="s">
        <v>320</v>
      </c>
      <c r="C194" s="12">
        <v>702.8</v>
      </c>
      <c r="D194" s="15"/>
      <c r="E194" s="12"/>
      <c r="F194" s="12"/>
      <c r="G194" s="12">
        <v>2061484.82</v>
      </c>
      <c r="H194" s="12">
        <v>2061484.82</v>
      </c>
      <c r="I194" s="12">
        <f>H194</f>
        <v>2061484.82</v>
      </c>
      <c r="J194" s="12">
        <v>2061484.82</v>
      </c>
      <c r="K194" s="12">
        <v>2061484.82</v>
      </c>
      <c r="L194" s="12">
        <v>2061484.82</v>
      </c>
      <c r="M194" s="67">
        <f>L194-K194</f>
        <v>0</v>
      </c>
      <c r="N194" s="67"/>
    </row>
    <row r="195" spans="1:14" s="3" customFormat="1" ht="12" customHeight="1">
      <c r="A195" s="13">
        <v>171</v>
      </c>
      <c r="B195" s="11" t="s">
        <v>321</v>
      </c>
      <c r="C195" s="12"/>
      <c r="D195" s="15"/>
      <c r="E195" s="12"/>
      <c r="F195" s="12"/>
      <c r="G195" s="12">
        <v>2550011.29</v>
      </c>
      <c r="H195" s="12">
        <v>2550011.29</v>
      </c>
      <c r="I195" s="12">
        <f>H195</f>
        <v>2550011.29</v>
      </c>
      <c r="J195" s="12">
        <v>2550011.29</v>
      </c>
      <c r="K195" s="12">
        <v>2550011.29</v>
      </c>
      <c r="L195" s="12">
        <v>2204199.25</v>
      </c>
      <c r="M195" s="67">
        <f>L195-K195</f>
        <v>-345812.04</v>
      </c>
      <c r="N195" s="67" t="s">
        <v>126</v>
      </c>
    </row>
    <row r="196" spans="1:14" s="3" customFormat="1" ht="12" customHeight="1">
      <c r="A196" s="13">
        <v>172</v>
      </c>
      <c r="B196" s="11" t="s">
        <v>322</v>
      </c>
      <c r="C196" s="12">
        <v>1798.2</v>
      </c>
      <c r="D196" s="15"/>
      <c r="E196" s="12"/>
      <c r="F196" s="12"/>
      <c r="G196" s="12">
        <v>1405487.81</v>
      </c>
      <c r="H196" s="12">
        <v>1405487.81</v>
      </c>
      <c r="I196" s="12">
        <f>H196</f>
        <v>1405487.81</v>
      </c>
      <c r="J196" s="12">
        <v>1405487.81</v>
      </c>
      <c r="K196" s="12">
        <v>1405487.81</v>
      </c>
      <c r="L196" s="12">
        <v>1405487.81</v>
      </c>
      <c r="M196" s="67">
        <f>L196-K196</f>
        <v>0</v>
      </c>
      <c r="N196" s="67"/>
    </row>
    <row r="197" spans="1:14" s="3" customFormat="1" ht="42" customHeight="1">
      <c r="A197" s="250" t="s">
        <v>324</v>
      </c>
      <c r="B197" s="250"/>
      <c r="C197" s="39">
        <v>2501</v>
      </c>
      <c r="D197" s="40"/>
      <c r="E197" s="12"/>
      <c r="F197" s="12"/>
      <c r="G197" s="39">
        <f t="shared" ref="G197:M197" si="8">SUM(G194:G196)</f>
        <v>6016983.9199999999</v>
      </c>
      <c r="H197" s="39">
        <f t="shared" si="8"/>
        <v>6016983.9199999999</v>
      </c>
      <c r="I197" s="39">
        <f t="shared" si="8"/>
        <v>6016983.9199999999</v>
      </c>
      <c r="J197" s="39">
        <f t="shared" si="8"/>
        <v>6016983.9199999999</v>
      </c>
      <c r="K197" s="39">
        <f t="shared" si="8"/>
        <v>6016983.9199999999</v>
      </c>
      <c r="L197" s="39">
        <f t="shared" si="8"/>
        <v>5671171.8799999999</v>
      </c>
      <c r="M197" s="39">
        <f t="shared" si="8"/>
        <v>-345812.04</v>
      </c>
      <c r="N197" s="39"/>
    </row>
    <row r="198" spans="1:14" s="3" customFormat="1" ht="12" customHeight="1">
      <c r="A198" s="186" t="s">
        <v>325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</row>
    <row r="199" spans="1:14" s="3" customFormat="1" ht="12" customHeight="1">
      <c r="A199" s="13">
        <v>173</v>
      </c>
      <c r="B199" s="11" t="s">
        <v>326</v>
      </c>
      <c r="C199" s="12">
        <v>961.6</v>
      </c>
      <c r="D199" s="15"/>
      <c r="E199" s="12"/>
      <c r="F199" s="12"/>
      <c r="G199" s="12">
        <v>2588063.84</v>
      </c>
      <c r="H199" s="12">
        <v>2588063.84</v>
      </c>
      <c r="I199" s="12">
        <v>2588063.84</v>
      </c>
      <c r="J199" s="12">
        <v>2588063.84</v>
      </c>
      <c r="K199" s="12">
        <v>2588063.84</v>
      </c>
      <c r="L199" s="12">
        <v>2588063.84</v>
      </c>
      <c r="M199" s="67">
        <f t="shared" ref="M199:M209" si="9">L199-K199</f>
        <v>0</v>
      </c>
      <c r="N199" s="67"/>
    </row>
    <row r="200" spans="1:14" s="3" customFormat="1" ht="12" customHeight="1">
      <c r="A200" s="13">
        <v>174</v>
      </c>
      <c r="B200" s="11" t="s">
        <v>327</v>
      </c>
      <c r="C200" s="12">
        <v>964.1</v>
      </c>
      <c r="D200" s="15"/>
      <c r="E200" s="12"/>
      <c r="F200" s="12"/>
      <c r="G200" s="12">
        <v>1619442.69</v>
      </c>
      <c r="H200" s="12">
        <v>1619442.69</v>
      </c>
      <c r="I200" s="12">
        <v>1619442.69</v>
      </c>
      <c r="J200" s="12">
        <v>1619442.69</v>
      </c>
      <c r="K200" s="12">
        <v>1619442.69</v>
      </c>
      <c r="L200" s="12">
        <v>1619442.69</v>
      </c>
      <c r="M200" s="67">
        <f t="shared" si="9"/>
        <v>0</v>
      </c>
      <c r="N200" s="67"/>
    </row>
    <row r="201" spans="1:14" s="3" customFormat="1" ht="12" customHeight="1">
      <c r="A201" s="13">
        <v>175</v>
      </c>
      <c r="B201" s="11" t="s">
        <v>328</v>
      </c>
      <c r="C201" s="12">
        <v>961.6</v>
      </c>
      <c r="D201" s="15"/>
      <c r="E201" s="12"/>
      <c r="F201" s="12"/>
      <c r="G201" s="12">
        <v>4137161.45</v>
      </c>
      <c r="H201" s="12">
        <v>4137161.45</v>
      </c>
      <c r="I201" s="12">
        <v>4035429.77</v>
      </c>
      <c r="J201" s="12">
        <v>4035429.77</v>
      </c>
      <c r="K201" s="12">
        <v>4035429.77</v>
      </c>
      <c r="L201" s="12">
        <v>4035429.77</v>
      </c>
      <c r="M201" s="67">
        <f t="shared" si="9"/>
        <v>0</v>
      </c>
      <c r="N201" s="67"/>
    </row>
    <row r="202" spans="1:14" s="3" customFormat="1" ht="12" customHeight="1">
      <c r="A202" s="13">
        <v>176</v>
      </c>
      <c r="B202" s="11" t="s">
        <v>329</v>
      </c>
      <c r="C202" s="12">
        <v>1676.6</v>
      </c>
      <c r="D202" s="15"/>
      <c r="E202" s="12"/>
      <c r="F202" s="12"/>
      <c r="G202" s="12">
        <v>3278977.56</v>
      </c>
      <c r="H202" s="12">
        <v>3278977.56</v>
      </c>
      <c r="I202" s="12">
        <v>3278977.56</v>
      </c>
      <c r="J202" s="12">
        <v>3278977.56</v>
      </c>
      <c r="K202" s="12">
        <v>3278977.56</v>
      </c>
      <c r="L202" s="12">
        <v>3278977.56</v>
      </c>
      <c r="M202" s="67">
        <f t="shared" si="9"/>
        <v>0</v>
      </c>
      <c r="N202" s="67"/>
    </row>
    <row r="203" spans="1:14" s="3" customFormat="1" ht="12" customHeight="1">
      <c r="A203" s="13">
        <v>177</v>
      </c>
      <c r="B203" s="11" t="s">
        <v>330</v>
      </c>
      <c r="C203" s="12"/>
      <c r="D203" s="15"/>
      <c r="E203" s="12"/>
      <c r="F203" s="12"/>
      <c r="G203" s="12">
        <v>3456810.28</v>
      </c>
      <c r="H203" s="12">
        <v>3456810.28</v>
      </c>
      <c r="I203" s="12">
        <v>3456810.28</v>
      </c>
      <c r="J203" s="12">
        <v>3456810.28</v>
      </c>
      <c r="K203" s="12">
        <v>3456810.28</v>
      </c>
      <c r="L203" s="12">
        <v>3456810.28</v>
      </c>
      <c r="M203" s="67">
        <f t="shared" si="9"/>
        <v>0</v>
      </c>
      <c r="N203" s="67"/>
    </row>
    <row r="204" spans="1:14" s="3" customFormat="1" ht="12" customHeight="1">
      <c r="A204" s="13">
        <v>178</v>
      </c>
      <c r="B204" s="11" t="s">
        <v>331</v>
      </c>
      <c r="C204" s="12"/>
      <c r="D204" s="15"/>
      <c r="E204" s="12"/>
      <c r="F204" s="12"/>
      <c r="G204" s="12">
        <v>2713576.77</v>
      </c>
      <c r="H204" s="12">
        <v>2713576.77</v>
      </c>
      <c r="I204" s="12">
        <v>2136239.9300000002</v>
      </c>
      <c r="J204" s="12">
        <v>2136239.9300000002</v>
      </c>
      <c r="K204" s="12">
        <v>2136239.9300000002</v>
      </c>
      <c r="L204" s="12">
        <v>2136239.9300000002</v>
      </c>
      <c r="M204" s="67">
        <f t="shared" si="9"/>
        <v>0</v>
      </c>
      <c r="N204" s="67"/>
    </row>
    <row r="205" spans="1:14" s="3" customFormat="1" ht="12" customHeight="1">
      <c r="A205" s="13">
        <v>179</v>
      </c>
      <c r="B205" s="11" t="s">
        <v>332</v>
      </c>
      <c r="C205" s="12"/>
      <c r="D205" s="15"/>
      <c r="E205" s="12"/>
      <c r="F205" s="12"/>
      <c r="G205" s="12">
        <v>11136084.939999999</v>
      </c>
      <c r="H205" s="12">
        <v>11136084.939999999</v>
      </c>
      <c r="I205" s="12">
        <v>9253951.8300000001</v>
      </c>
      <c r="J205" s="12">
        <v>9253951.8300000001</v>
      </c>
      <c r="K205" s="12">
        <v>9253951.8300000001</v>
      </c>
      <c r="L205" s="12">
        <v>9253951.8300000001</v>
      </c>
      <c r="M205" s="67">
        <f t="shared" si="9"/>
        <v>0</v>
      </c>
      <c r="N205" s="67"/>
    </row>
    <row r="206" spans="1:14" s="3" customFormat="1" ht="12" customHeight="1">
      <c r="A206" s="13">
        <v>180</v>
      </c>
      <c r="B206" s="11" t="s">
        <v>333</v>
      </c>
      <c r="C206" s="12"/>
      <c r="D206" s="15"/>
      <c r="E206" s="12"/>
      <c r="F206" s="12"/>
      <c r="G206" s="12">
        <v>2627926.66</v>
      </c>
      <c r="H206" s="12">
        <v>2495961.39</v>
      </c>
      <c r="I206" s="12">
        <v>2495961.39</v>
      </c>
      <c r="J206" s="12">
        <v>2495961.39</v>
      </c>
      <c r="K206" s="12">
        <v>2495961.39</v>
      </c>
      <c r="L206" s="12">
        <v>2495961.39</v>
      </c>
      <c r="M206" s="67">
        <f t="shared" si="9"/>
        <v>0</v>
      </c>
      <c r="N206" s="67"/>
    </row>
    <row r="207" spans="1:14" s="3" customFormat="1" ht="12" customHeight="1">
      <c r="A207" s="13">
        <v>181</v>
      </c>
      <c r="B207" s="11" t="s">
        <v>334</v>
      </c>
      <c r="C207" s="12"/>
      <c r="D207" s="15"/>
      <c r="E207" s="12"/>
      <c r="F207" s="12"/>
      <c r="G207" s="12">
        <v>1484284.51</v>
      </c>
      <c r="H207" s="12">
        <v>1484284.51</v>
      </c>
      <c r="I207" s="12">
        <v>1484284.51</v>
      </c>
      <c r="J207" s="12">
        <v>1484284.51</v>
      </c>
      <c r="K207" s="12">
        <v>1238157.8</v>
      </c>
      <c r="L207" s="12">
        <v>1238157.8</v>
      </c>
      <c r="M207" s="67">
        <f t="shared" si="9"/>
        <v>0</v>
      </c>
      <c r="N207" s="67"/>
    </row>
    <row r="208" spans="1:14" s="3" customFormat="1" ht="12" customHeight="1">
      <c r="A208" s="13">
        <v>182</v>
      </c>
      <c r="B208" s="11" t="s">
        <v>335</v>
      </c>
      <c r="C208" s="12"/>
      <c r="D208" s="15"/>
      <c r="E208" s="12"/>
      <c r="F208" s="12"/>
      <c r="G208" s="12">
        <v>4842699.4400000004</v>
      </c>
      <c r="H208" s="12">
        <v>4842699.4400000004</v>
      </c>
      <c r="I208" s="12">
        <v>4842699.4400000004</v>
      </c>
      <c r="J208" s="12">
        <v>4591337.9000000004</v>
      </c>
      <c r="K208" s="12">
        <v>4591337.9000000004</v>
      </c>
      <c r="L208" s="12">
        <v>4591337.9000000004</v>
      </c>
      <c r="M208" s="67">
        <f t="shared" si="9"/>
        <v>0</v>
      </c>
      <c r="N208" s="67"/>
    </row>
    <row r="209" spans="1:14" s="3" customFormat="1" ht="12" customHeight="1">
      <c r="A209" s="13">
        <v>183</v>
      </c>
      <c r="B209" s="11" t="s">
        <v>336</v>
      </c>
      <c r="C209" s="12"/>
      <c r="D209" s="15"/>
      <c r="E209" s="12"/>
      <c r="F209" s="12"/>
      <c r="G209" s="12">
        <v>8811885.1899999995</v>
      </c>
      <c r="H209" s="12">
        <v>8811885.1899999995</v>
      </c>
      <c r="I209" s="12">
        <v>8811885.1899999995</v>
      </c>
      <c r="J209" s="12">
        <v>8811885.1899999995</v>
      </c>
      <c r="K209" s="12">
        <v>9565099.5099999998</v>
      </c>
      <c r="L209" s="12">
        <v>9565099.5099999998</v>
      </c>
      <c r="M209" s="67">
        <f t="shared" si="9"/>
        <v>0</v>
      </c>
      <c r="N209" s="67"/>
    </row>
    <row r="210" spans="1:14" s="3" customFormat="1" ht="27.75" customHeight="1">
      <c r="A210" s="233" t="s">
        <v>337</v>
      </c>
      <c r="B210" s="233"/>
      <c r="C210" s="12">
        <v>4563.8999999999996</v>
      </c>
      <c r="D210" s="26"/>
      <c r="E210" s="30"/>
      <c r="F210" s="30"/>
      <c r="G210" s="12">
        <f t="shared" ref="G210:M210" si="10">SUM(G199:G209)</f>
        <v>46696913.329999998</v>
      </c>
      <c r="H210" s="12">
        <f t="shared" si="10"/>
        <v>46564948.060000002</v>
      </c>
      <c r="I210" s="12">
        <f t="shared" si="10"/>
        <v>44003746.43</v>
      </c>
      <c r="J210" s="12">
        <f t="shared" si="10"/>
        <v>43752384.890000001</v>
      </c>
      <c r="K210" s="12">
        <f t="shared" si="10"/>
        <v>44259472.5</v>
      </c>
      <c r="L210" s="12">
        <f t="shared" si="10"/>
        <v>44259472.5</v>
      </c>
      <c r="M210" s="12">
        <f t="shared" si="10"/>
        <v>0</v>
      </c>
      <c r="N210" s="12"/>
    </row>
    <row r="211" spans="1:14" s="3" customFormat="1" ht="12" customHeight="1">
      <c r="A211" s="189" t="s">
        <v>338</v>
      </c>
      <c r="B211" s="190"/>
      <c r="C211" s="190"/>
      <c r="D211" s="190"/>
      <c r="E211" s="190"/>
      <c r="F211" s="190"/>
      <c r="G211" s="190"/>
      <c r="H211" s="190"/>
      <c r="I211" s="190"/>
      <c r="J211" s="190"/>
      <c r="K211" s="190"/>
      <c r="L211" s="190"/>
      <c r="M211" s="190"/>
      <c r="N211" s="190"/>
    </row>
    <row r="212" spans="1:14" s="3" customFormat="1" ht="12" customHeight="1">
      <c r="A212" s="38">
        <v>184</v>
      </c>
      <c r="B212" s="11" t="s">
        <v>339</v>
      </c>
      <c r="C212" s="12">
        <v>291.39999999999998</v>
      </c>
      <c r="D212" s="15">
        <v>15.3</v>
      </c>
      <c r="E212" s="12"/>
      <c r="F212" s="12"/>
      <c r="G212" s="12">
        <v>2716861.39</v>
      </c>
      <c r="H212" s="12">
        <v>2716861.39</v>
      </c>
      <c r="I212" s="12">
        <f>H212</f>
        <v>2716861.39</v>
      </c>
      <c r="J212" s="12">
        <v>2716861.39</v>
      </c>
      <c r="K212" s="12">
        <v>2716861.39</v>
      </c>
      <c r="L212" s="12">
        <v>2716861.39</v>
      </c>
      <c r="M212" s="67">
        <f>L212-K212</f>
        <v>0</v>
      </c>
      <c r="N212" s="67"/>
    </row>
    <row r="213" spans="1:14" s="3" customFormat="1" ht="12" customHeight="1">
      <c r="A213" s="38">
        <v>185</v>
      </c>
      <c r="B213" s="11" t="s">
        <v>340</v>
      </c>
      <c r="C213" s="12"/>
      <c r="D213" s="15"/>
      <c r="E213" s="12"/>
      <c r="F213" s="12"/>
      <c r="G213" s="12">
        <v>4137946.68</v>
      </c>
      <c r="H213" s="12">
        <v>4137946.68</v>
      </c>
      <c r="I213" s="12">
        <f>H213</f>
        <v>4137946.68</v>
      </c>
      <c r="J213" s="12">
        <v>3378207.13</v>
      </c>
      <c r="K213" s="12">
        <v>3378207.13</v>
      </c>
      <c r="L213" s="12">
        <v>3378207.13</v>
      </c>
      <c r="M213" s="67">
        <f>L213-K213</f>
        <v>0</v>
      </c>
      <c r="N213" s="67"/>
    </row>
    <row r="214" spans="1:14" s="3" customFormat="1" ht="12" customHeight="1">
      <c r="A214" s="38">
        <v>186</v>
      </c>
      <c r="B214" s="11" t="s">
        <v>341</v>
      </c>
      <c r="C214" s="12"/>
      <c r="D214" s="15"/>
      <c r="E214" s="12"/>
      <c r="F214" s="12"/>
      <c r="G214" s="12">
        <v>4363910.66</v>
      </c>
      <c r="H214" s="12">
        <v>4363910.66</v>
      </c>
      <c r="I214" s="12">
        <f>H214</f>
        <v>4363910.66</v>
      </c>
      <c r="J214" s="12">
        <v>3733027.25</v>
      </c>
      <c r="K214" s="12">
        <v>3733027.25</v>
      </c>
      <c r="L214" s="12">
        <v>3733027.25</v>
      </c>
      <c r="M214" s="67">
        <f>L214-K214</f>
        <v>0</v>
      </c>
      <c r="N214" s="67"/>
    </row>
    <row r="215" spans="1:14" s="3" customFormat="1" ht="11.25" customHeight="1">
      <c r="A215" s="38">
        <v>187</v>
      </c>
      <c r="B215" s="11" t="s">
        <v>342</v>
      </c>
      <c r="C215" s="12"/>
      <c r="D215" s="15"/>
      <c r="E215" s="12"/>
      <c r="F215" s="12"/>
      <c r="G215" s="12">
        <v>2912504.92</v>
      </c>
      <c r="H215" s="12">
        <v>2912504.92</v>
      </c>
      <c r="I215" s="12">
        <f>H215</f>
        <v>2912504.92</v>
      </c>
      <c r="J215" s="12">
        <v>2853608.49</v>
      </c>
      <c r="K215" s="12">
        <v>2853608.49</v>
      </c>
      <c r="L215" s="12">
        <v>2853608.49</v>
      </c>
      <c r="M215" s="67">
        <f>L215-K215</f>
        <v>0</v>
      </c>
      <c r="N215" s="67"/>
    </row>
    <row r="216" spans="1:14" s="3" customFormat="1" ht="29.25" customHeight="1">
      <c r="A216" s="38">
        <v>188</v>
      </c>
      <c r="B216" s="11" t="s">
        <v>343</v>
      </c>
      <c r="C216" s="39">
        <v>590.20000000000005</v>
      </c>
      <c r="D216" s="15"/>
      <c r="E216" s="12"/>
      <c r="F216" s="12"/>
      <c r="G216" s="12">
        <v>2788423.2</v>
      </c>
      <c r="H216" s="12">
        <v>3035826.92</v>
      </c>
      <c r="I216" s="12">
        <f>H216</f>
        <v>3035826.92</v>
      </c>
      <c r="J216" s="12">
        <v>3035826.92</v>
      </c>
      <c r="K216" s="12">
        <v>2901902.53</v>
      </c>
      <c r="L216" s="12">
        <v>2901902.53</v>
      </c>
      <c r="M216" s="67">
        <f>L216-K216</f>
        <v>0</v>
      </c>
      <c r="N216" s="67"/>
    </row>
    <row r="217" spans="1:14" s="3" customFormat="1" ht="25.5" customHeight="1">
      <c r="A217" s="234" t="s">
        <v>344</v>
      </c>
      <c r="B217" s="234"/>
      <c r="C217" s="36">
        <v>590.20000000000005</v>
      </c>
      <c r="D217" s="42"/>
      <c r="E217" s="36"/>
      <c r="F217" s="36"/>
      <c r="G217" s="36">
        <f t="shared" ref="G217:M217" si="11">SUM(G212:G216)</f>
        <v>16919646.850000001</v>
      </c>
      <c r="H217" s="36">
        <f t="shared" si="11"/>
        <v>17167050.57</v>
      </c>
      <c r="I217" s="36">
        <f t="shared" si="11"/>
        <v>17167050.57</v>
      </c>
      <c r="J217" s="36">
        <f t="shared" si="11"/>
        <v>15717531.18</v>
      </c>
      <c r="K217" s="36">
        <f t="shared" si="11"/>
        <v>15583606.789999999</v>
      </c>
      <c r="L217" s="36">
        <f t="shared" si="11"/>
        <v>15583606.789999999</v>
      </c>
      <c r="M217" s="36">
        <f t="shared" si="11"/>
        <v>0</v>
      </c>
      <c r="N217" s="36"/>
    </row>
    <row r="218" spans="1:14" s="3" customFormat="1" ht="12" customHeight="1">
      <c r="A218" s="189" t="s">
        <v>345</v>
      </c>
      <c r="B218" s="190"/>
      <c r="C218" s="190"/>
      <c r="D218" s="190"/>
      <c r="E218" s="190"/>
      <c r="F218" s="190"/>
      <c r="G218" s="190"/>
      <c r="H218" s="190"/>
      <c r="I218" s="190"/>
      <c r="J218" s="190"/>
      <c r="K218" s="190"/>
      <c r="L218" s="190"/>
      <c r="M218" s="190"/>
      <c r="N218" s="190"/>
    </row>
    <row r="219" spans="1:14" s="3" customFormat="1" ht="12" customHeight="1">
      <c r="A219" s="38">
        <v>189</v>
      </c>
      <c r="B219" s="11" t="s">
        <v>346</v>
      </c>
      <c r="C219" s="39">
        <v>590.20000000000005</v>
      </c>
      <c r="D219" s="15"/>
      <c r="E219" s="12"/>
      <c r="F219" s="12"/>
      <c r="G219" s="12">
        <v>3837446.58</v>
      </c>
      <c r="H219" s="12">
        <v>3837446.58</v>
      </c>
      <c r="I219" s="12">
        <f>H219</f>
        <v>3837446.58</v>
      </c>
      <c r="J219" s="12">
        <v>4005566.18</v>
      </c>
      <c r="K219" s="12">
        <v>4005566.18</v>
      </c>
      <c r="L219" s="12">
        <v>3501156.58</v>
      </c>
      <c r="M219" s="67">
        <f>L219-K219</f>
        <v>-504409.59999999998</v>
      </c>
      <c r="N219" s="67" t="s">
        <v>126</v>
      </c>
    </row>
    <row r="220" spans="1:14" s="3" customFormat="1" ht="30.75" customHeight="1">
      <c r="A220" s="234" t="s">
        <v>347</v>
      </c>
      <c r="B220" s="234"/>
      <c r="C220" s="36">
        <v>590.20000000000005</v>
      </c>
      <c r="D220" s="42"/>
      <c r="E220" s="36"/>
      <c r="F220" s="36"/>
      <c r="G220" s="36">
        <f t="shared" ref="G220:M220" si="12">SUM(G219)</f>
        <v>3837446.58</v>
      </c>
      <c r="H220" s="36">
        <f t="shared" si="12"/>
        <v>3837446.58</v>
      </c>
      <c r="I220" s="36">
        <f t="shared" si="12"/>
        <v>3837446.58</v>
      </c>
      <c r="J220" s="36">
        <f t="shared" si="12"/>
        <v>4005566.18</v>
      </c>
      <c r="K220" s="36">
        <f t="shared" si="12"/>
        <v>4005566.18</v>
      </c>
      <c r="L220" s="36">
        <f t="shared" si="12"/>
        <v>3501156.58</v>
      </c>
      <c r="M220" s="36">
        <f t="shared" si="12"/>
        <v>-504409.59999999998</v>
      </c>
      <c r="N220" s="36"/>
    </row>
    <row r="221" spans="1:14" s="3" customFormat="1" ht="12" customHeight="1">
      <c r="A221" s="200" t="s">
        <v>348</v>
      </c>
      <c r="B221" s="200"/>
      <c r="C221" s="200"/>
      <c r="D221" s="200"/>
      <c r="E221" s="200"/>
      <c r="F221" s="200"/>
      <c r="G221" s="200"/>
      <c r="H221" s="200"/>
      <c r="I221" s="200"/>
      <c r="J221" s="200"/>
      <c r="K221" s="200"/>
      <c r="L221" s="200"/>
      <c r="M221" s="200"/>
      <c r="N221" s="200"/>
    </row>
    <row r="222" spans="1:14" s="3" customFormat="1" ht="12" customHeight="1">
      <c r="A222" s="13">
        <v>190</v>
      </c>
      <c r="B222" s="11" t="s">
        <v>349</v>
      </c>
      <c r="C222" s="75"/>
      <c r="D222" s="75"/>
      <c r="E222" s="75"/>
      <c r="F222" s="75"/>
      <c r="G222" s="12">
        <v>3123137.67</v>
      </c>
      <c r="H222" s="12">
        <v>3123137.67</v>
      </c>
      <c r="I222" s="12">
        <v>2859579.49</v>
      </c>
      <c r="J222" s="12">
        <v>2859579.49</v>
      </c>
      <c r="K222" s="12">
        <v>2859579.49</v>
      </c>
      <c r="L222" s="12">
        <v>2859579.49</v>
      </c>
      <c r="M222" s="67">
        <f>L222-K222</f>
        <v>0</v>
      </c>
      <c r="N222" s="67"/>
    </row>
    <row r="223" spans="1:14" s="3" customFormat="1" ht="12" customHeight="1">
      <c r="A223" s="13">
        <v>191</v>
      </c>
      <c r="B223" s="11" t="s">
        <v>350</v>
      </c>
      <c r="C223" s="75"/>
      <c r="D223" s="75"/>
      <c r="E223" s="75"/>
      <c r="F223" s="75"/>
      <c r="G223" s="12">
        <v>3517548.28</v>
      </c>
      <c r="H223" s="12">
        <v>3517548.28</v>
      </c>
      <c r="I223" s="12">
        <v>3072354.33</v>
      </c>
      <c r="J223" s="12">
        <v>3072354.33</v>
      </c>
      <c r="K223" s="12">
        <v>3072354.33</v>
      </c>
      <c r="L223" s="12">
        <v>3072354.33</v>
      </c>
      <c r="M223" s="67">
        <f>L223-K223</f>
        <v>0</v>
      </c>
      <c r="N223" s="67"/>
    </row>
    <row r="224" spans="1:14" s="3" customFormat="1" ht="12" customHeight="1">
      <c r="A224" s="13">
        <v>192</v>
      </c>
      <c r="B224" s="11" t="s">
        <v>351</v>
      </c>
      <c r="C224" s="75"/>
      <c r="D224" s="75"/>
      <c r="E224" s="75"/>
      <c r="F224" s="75"/>
      <c r="G224" s="12">
        <v>3202132.55</v>
      </c>
      <c r="H224" s="12">
        <v>3202132.55</v>
      </c>
      <c r="I224" s="12">
        <v>3202132.55</v>
      </c>
      <c r="J224" s="12">
        <v>3202132.55</v>
      </c>
      <c r="K224" s="12">
        <v>3202132.55</v>
      </c>
      <c r="L224" s="12">
        <v>2979111.01</v>
      </c>
      <c r="M224" s="67">
        <f>L224-K224</f>
        <v>-223021.54</v>
      </c>
      <c r="N224" s="67" t="s">
        <v>126</v>
      </c>
    </row>
    <row r="225" spans="1:14" s="3" customFormat="1" ht="12" customHeight="1">
      <c r="A225" s="13">
        <v>193</v>
      </c>
      <c r="B225" s="11" t="s">
        <v>352</v>
      </c>
      <c r="C225" s="39">
        <v>590.20000000000005</v>
      </c>
      <c r="D225" s="15"/>
      <c r="E225" s="12"/>
      <c r="F225" s="12"/>
      <c r="G225" s="12">
        <v>3060815.39</v>
      </c>
      <c r="H225" s="12">
        <v>3060815.39</v>
      </c>
      <c r="I225" s="12">
        <v>3060815.39</v>
      </c>
      <c r="J225" s="12">
        <v>3060815.39</v>
      </c>
      <c r="K225" s="12">
        <v>3060815.39</v>
      </c>
      <c r="L225" s="12">
        <v>2750978.02</v>
      </c>
      <c r="M225" s="67">
        <f>L225-K225</f>
        <v>-309837.37</v>
      </c>
      <c r="N225" s="67" t="s">
        <v>126</v>
      </c>
    </row>
    <row r="226" spans="1:14" s="3" customFormat="1" ht="30.75" customHeight="1">
      <c r="A226" s="234" t="s">
        <v>353</v>
      </c>
      <c r="B226" s="234"/>
      <c r="C226" s="36">
        <v>590.20000000000005</v>
      </c>
      <c r="D226" s="42"/>
      <c r="E226" s="36"/>
      <c r="F226" s="36"/>
      <c r="G226" s="36">
        <f t="shared" ref="G226:M226" si="13">SUM(G222:G225)</f>
        <v>12903633.890000001</v>
      </c>
      <c r="H226" s="36">
        <f t="shared" si="13"/>
        <v>12903633.890000001</v>
      </c>
      <c r="I226" s="36">
        <f t="shared" si="13"/>
        <v>12194881.76</v>
      </c>
      <c r="J226" s="36">
        <f t="shared" si="13"/>
        <v>12194881.76</v>
      </c>
      <c r="K226" s="36">
        <f t="shared" si="13"/>
        <v>12194881.76</v>
      </c>
      <c r="L226" s="36">
        <f t="shared" si="13"/>
        <v>11662022.85</v>
      </c>
      <c r="M226" s="36">
        <f t="shared" si="13"/>
        <v>-532858.91</v>
      </c>
      <c r="N226" s="36"/>
    </row>
    <row r="227" spans="1:14" s="3" customFormat="1" ht="12" customHeight="1">
      <c r="A227" s="246" t="s">
        <v>354</v>
      </c>
      <c r="B227" s="247"/>
      <c r="C227" s="247"/>
      <c r="D227" s="247"/>
      <c r="E227" s="247"/>
      <c r="F227" s="247"/>
      <c r="G227" s="247"/>
      <c r="H227" s="247"/>
      <c r="I227" s="247"/>
      <c r="J227" s="247"/>
      <c r="K227" s="247"/>
      <c r="L227" s="247"/>
      <c r="M227" s="247"/>
      <c r="N227" s="247"/>
    </row>
    <row r="228" spans="1:14" s="3" customFormat="1" ht="12" customHeight="1">
      <c r="A228" s="13">
        <v>194</v>
      </c>
      <c r="B228" s="11" t="s">
        <v>355</v>
      </c>
      <c r="C228" s="39">
        <v>590.20000000000005</v>
      </c>
      <c r="D228" s="15"/>
      <c r="E228" s="12"/>
      <c r="F228" s="12"/>
      <c r="G228" s="12">
        <v>2186444.5299999998</v>
      </c>
      <c r="H228" s="12">
        <v>2186444.5299999998</v>
      </c>
      <c r="I228" s="12">
        <f>H228</f>
        <v>2186444.5299999998</v>
      </c>
      <c r="J228" s="12">
        <v>2029703.3</v>
      </c>
      <c r="K228" s="12">
        <v>2029703.3</v>
      </c>
      <c r="L228" s="12">
        <v>2029703.3</v>
      </c>
      <c r="M228" s="67">
        <f>L228-K228</f>
        <v>0</v>
      </c>
      <c r="N228" s="67"/>
    </row>
    <row r="229" spans="1:14" s="3" customFormat="1" ht="26.25" customHeight="1">
      <c r="A229" s="234" t="s">
        <v>356</v>
      </c>
      <c r="B229" s="234"/>
      <c r="C229" s="36" t="e">
        <v>#REF!</v>
      </c>
      <c r="D229" s="42"/>
      <c r="E229" s="36"/>
      <c r="F229" s="36"/>
      <c r="G229" s="36">
        <f t="shared" ref="G229:M229" si="14">SUM(G228)</f>
        <v>2186444.5299999998</v>
      </c>
      <c r="H229" s="36">
        <f t="shared" si="14"/>
        <v>2186444.5299999998</v>
      </c>
      <c r="I229" s="36">
        <f t="shared" si="14"/>
        <v>2186444.5299999998</v>
      </c>
      <c r="J229" s="36">
        <f t="shared" si="14"/>
        <v>2029703.3</v>
      </c>
      <c r="K229" s="36">
        <f t="shared" si="14"/>
        <v>2029703.3</v>
      </c>
      <c r="L229" s="36">
        <f t="shared" si="14"/>
        <v>2029703.3</v>
      </c>
      <c r="M229" s="36">
        <f t="shared" si="14"/>
        <v>0</v>
      </c>
      <c r="N229" s="36"/>
    </row>
    <row r="230" spans="1:14" s="3" customFormat="1" ht="12" customHeight="1">
      <c r="A230" s="246" t="s">
        <v>357</v>
      </c>
      <c r="B230" s="247"/>
      <c r="C230" s="247"/>
      <c r="D230" s="247"/>
      <c r="E230" s="247"/>
      <c r="F230" s="247"/>
      <c r="G230" s="247"/>
      <c r="H230" s="247"/>
      <c r="I230" s="247"/>
      <c r="J230" s="247"/>
      <c r="K230" s="247"/>
      <c r="L230" s="247"/>
      <c r="M230" s="247"/>
      <c r="N230" s="247"/>
    </row>
    <row r="231" spans="1:14" s="3" customFormat="1" ht="12" customHeight="1">
      <c r="A231" s="13">
        <v>195</v>
      </c>
      <c r="B231" s="35" t="s">
        <v>358</v>
      </c>
      <c r="C231" s="39"/>
      <c r="D231" s="15"/>
      <c r="E231" s="12"/>
      <c r="F231" s="12"/>
      <c r="G231" s="12">
        <v>2050382.09</v>
      </c>
      <c r="H231" s="12">
        <v>2050382.09</v>
      </c>
      <c r="I231" s="12">
        <f>H231</f>
        <v>2050382.09</v>
      </c>
      <c r="J231" s="22">
        <v>1844476.62</v>
      </c>
      <c r="K231" s="22">
        <v>1844476.62</v>
      </c>
      <c r="L231" s="22">
        <v>1844476.62</v>
      </c>
      <c r="M231" s="67">
        <f>L231-K231</f>
        <v>0</v>
      </c>
      <c r="N231" s="67"/>
    </row>
    <row r="232" spans="1:14" s="3" customFormat="1" ht="12" customHeight="1">
      <c r="A232" s="13">
        <v>196</v>
      </c>
      <c r="B232" s="35" t="s">
        <v>359</v>
      </c>
      <c r="C232" s="39"/>
      <c r="D232" s="15"/>
      <c r="E232" s="12"/>
      <c r="F232" s="12"/>
      <c r="G232" s="12">
        <v>3347595.85</v>
      </c>
      <c r="H232" s="12">
        <v>3347595.85</v>
      </c>
      <c r="I232" s="12">
        <f>H232</f>
        <v>3347595.85</v>
      </c>
      <c r="J232" s="22">
        <v>3070599.41</v>
      </c>
      <c r="K232" s="22">
        <v>3070599.41</v>
      </c>
      <c r="L232" s="22">
        <v>3070599.41</v>
      </c>
      <c r="M232" s="67">
        <f>L232-K232</f>
        <v>0</v>
      </c>
      <c r="N232" s="67"/>
    </row>
    <row r="233" spans="1:14" s="3" customFormat="1" ht="12" customHeight="1">
      <c r="A233" s="13">
        <v>197</v>
      </c>
      <c r="B233" s="35" t="s">
        <v>361</v>
      </c>
      <c r="C233" s="39"/>
      <c r="D233" s="15"/>
      <c r="E233" s="12"/>
      <c r="F233" s="12"/>
      <c r="G233" s="12">
        <v>3049419.31</v>
      </c>
      <c r="H233" s="12">
        <v>3049419.31</v>
      </c>
      <c r="I233" s="12">
        <f>H233</f>
        <v>3049419.31</v>
      </c>
      <c r="J233" s="22">
        <v>2960808.99</v>
      </c>
      <c r="K233" s="22">
        <v>2960808.99</v>
      </c>
      <c r="L233" s="22">
        <v>2960808.99</v>
      </c>
      <c r="M233" s="67">
        <f>L233-K233</f>
        <v>0</v>
      </c>
      <c r="N233" s="67"/>
    </row>
    <row r="234" spans="1:14" s="3" customFormat="1" ht="12" customHeight="1">
      <c r="A234" s="13">
        <v>198</v>
      </c>
      <c r="B234" s="35" t="s">
        <v>362</v>
      </c>
      <c r="C234" s="39"/>
      <c r="D234" s="15"/>
      <c r="E234" s="12"/>
      <c r="F234" s="12"/>
      <c r="G234" s="12">
        <v>2691215.44</v>
      </c>
      <c r="H234" s="12">
        <v>2691215.44</v>
      </c>
      <c r="I234" s="12">
        <f>H234</f>
        <v>2691215.44</v>
      </c>
      <c r="J234" s="12">
        <v>2428154.91</v>
      </c>
      <c r="K234" s="12">
        <v>2428154.91</v>
      </c>
      <c r="L234" s="12">
        <v>2428154.91</v>
      </c>
      <c r="M234" s="67">
        <f>L234-K234</f>
        <v>0</v>
      </c>
      <c r="N234" s="67"/>
    </row>
    <row r="235" spans="1:14" s="3" customFormat="1" ht="30.75" customHeight="1">
      <c r="A235" s="234" t="s">
        <v>363</v>
      </c>
      <c r="B235" s="234"/>
      <c r="C235" s="36" t="e">
        <v>#REF!</v>
      </c>
      <c r="D235" s="42"/>
      <c r="E235" s="36"/>
      <c r="F235" s="36"/>
      <c r="G235" s="36">
        <f t="shared" ref="G235:M235" si="15">SUM(G231:G234)</f>
        <v>11138612.689999999</v>
      </c>
      <c r="H235" s="36">
        <f t="shared" si="15"/>
        <v>11138612.689999999</v>
      </c>
      <c r="I235" s="36">
        <f t="shared" si="15"/>
        <v>11138612.689999999</v>
      </c>
      <c r="J235" s="36">
        <f t="shared" si="15"/>
        <v>10304039.93</v>
      </c>
      <c r="K235" s="36">
        <f t="shared" si="15"/>
        <v>10304039.93</v>
      </c>
      <c r="L235" s="36">
        <f t="shared" si="15"/>
        <v>10304039.93</v>
      </c>
      <c r="M235" s="36">
        <f t="shared" si="15"/>
        <v>0</v>
      </c>
      <c r="N235" s="36"/>
    </row>
    <row r="236" spans="1:14" s="3" customFormat="1" ht="12" customHeight="1">
      <c r="A236" s="246" t="s">
        <v>364</v>
      </c>
      <c r="B236" s="247"/>
      <c r="C236" s="247"/>
      <c r="D236" s="247"/>
      <c r="E236" s="247"/>
      <c r="F236" s="247"/>
      <c r="G236" s="247"/>
      <c r="H236" s="247"/>
      <c r="I236" s="247"/>
      <c r="J236" s="247"/>
      <c r="K236" s="247"/>
      <c r="L236" s="247"/>
      <c r="M236" s="247"/>
      <c r="N236" s="247"/>
    </row>
    <row r="237" spans="1:14" s="3" customFormat="1" ht="12" customHeight="1">
      <c r="A237" s="13">
        <v>199</v>
      </c>
      <c r="B237" s="11" t="s">
        <v>365</v>
      </c>
      <c r="C237" s="43"/>
      <c r="D237" s="43"/>
      <c r="E237" s="43"/>
      <c r="F237" s="43"/>
      <c r="G237" s="12">
        <v>5056456.71</v>
      </c>
      <c r="H237" s="12">
        <v>5056456.71</v>
      </c>
      <c r="I237" s="12">
        <f>H237</f>
        <v>5056456.71</v>
      </c>
      <c r="J237" s="12">
        <v>4597341.71</v>
      </c>
      <c r="K237" s="12">
        <v>4597341.71</v>
      </c>
      <c r="L237" s="12">
        <v>4597341.71</v>
      </c>
      <c r="M237" s="67">
        <f>L237-K237</f>
        <v>0</v>
      </c>
      <c r="N237" s="67"/>
    </row>
    <row r="238" spans="1:14" s="3" customFormat="1" ht="30.75" customHeight="1">
      <c r="A238" s="234" t="s">
        <v>366</v>
      </c>
      <c r="B238" s="234"/>
      <c r="C238" s="36" t="e">
        <v>#REF!</v>
      </c>
      <c r="D238" s="42"/>
      <c r="E238" s="36"/>
      <c r="F238" s="36"/>
      <c r="G238" s="36">
        <f t="shared" ref="G238:M238" si="16">SUM(G237)</f>
        <v>5056456.71</v>
      </c>
      <c r="H238" s="36">
        <f t="shared" si="16"/>
        <v>5056456.71</v>
      </c>
      <c r="I238" s="36">
        <f t="shared" si="16"/>
        <v>5056456.71</v>
      </c>
      <c r="J238" s="36">
        <f t="shared" si="16"/>
        <v>4597341.71</v>
      </c>
      <c r="K238" s="36">
        <f t="shared" si="16"/>
        <v>4597341.71</v>
      </c>
      <c r="L238" s="36">
        <f t="shared" si="16"/>
        <v>4597341.71</v>
      </c>
      <c r="M238" s="36">
        <f t="shared" si="16"/>
        <v>0</v>
      </c>
      <c r="N238" s="36"/>
    </row>
    <row r="239" spans="1:14" s="3" customFormat="1" ht="12" customHeight="1">
      <c r="A239" s="246" t="s">
        <v>367</v>
      </c>
      <c r="B239" s="247"/>
      <c r="C239" s="247"/>
      <c r="D239" s="247"/>
      <c r="E239" s="247"/>
      <c r="F239" s="247"/>
      <c r="G239" s="247"/>
      <c r="H239" s="247"/>
      <c r="I239" s="247"/>
      <c r="J239" s="247"/>
      <c r="K239" s="247"/>
      <c r="L239" s="247"/>
      <c r="M239" s="247"/>
      <c r="N239" s="247"/>
    </row>
    <row r="240" spans="1:14" s="3" customFormat="1" ht="12" customHeight="1">
      <c r="A240" s="76">
        <v>200</v>
      </c>
      <c r="B240" s="11" t="s">
        <v>368</v>
      </c>
      <c r="C240" s="39">
        <v>590.20000000000005</v>
      </c>
      <c r="D240" s="15"/>
      <c r="E240" s="12"/>
      <c r="F240" s="12"/>
      <c r="G240" s="12">
        <v>2319095.4</v>
      </c>
      <c r="H240" s="12">
        <v>2319095.4</v>
      </c>
      <c r="I240" s="12">
        <f>H240</f>
        <v>2319095.4</v>
      </c>
      <c r="J240" s="12">
        <v>2319095.4</v>
      </c>
      <c r="K240" s="12">
        <v>2181763.5699999998</v>
      </c>
      <c r="L240" s="12">
        <v>2181763.5699999998</v>
      </c>
      <c r="M240" s="67">
        <f>L240-K240</f>
        <v>0</v>
      </c>
      <c r="N240" s="67"/>
    </row>
    <row r="241" spans="1:14" s="3" customFormat="1" ht="27" customHeight="1">
      <c r="A241" s="248" t="s">
        <v>369</v>
      </c>
      <c r="B241" s="249"/>
      <c r="C241" s="36">
        <v>590.20000000000005</v>
      </c>
      <c r="D241" s="42"/>
      <c r="E241" s="36"/>
      <c r="F241" s="36"/>
      <c r="G241" s="36">
        <f t="shared" ref="G241:M241" si="17">SUM(G240)</f>
        <v>2319095.4</v>
      </c>
      <c r="H241" s="36">
        <f t="shared" si="17"/>
        <v>2319095.4</v>
      </c>
      <c r="I241" s="36">
        <f t="shared" si="17"/>
        <v>2319095.4</v>
      </c>
      <c r="J241" s="36">
        <f t="shared" si="17"/>
        <v>2319095.4</v>
      </c>
      <c r="K241" s="36">
        <f t="shared" si="17"/>
        <v>2181763.5699999998</v>
      </c>
      <c r="L241" s="36">
        <f t="shared" si="17"/>
        <v>2181763.5699999998</v>
      </c>
      <c r="M241" s="36">
        <f t="shared" si="17"/>
        <v>0</v>
      </c>
      <c r="N241" s="36"/>
    </row>
    <row r="242" spans="1:14" s="3" customFormat="1" ht="12" customHeight="1">
      <c r="A242" s="200" t="s">
        <v>370</v>
      </c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200"/>
    </row>
    <row r="243" spans="1:14" s="3" customFormat="1" ht="12" customHeight="1">
      <c r="A243" s="13">
        <v>201</v>
      </c>
      <c r="B243" s="11" t="s">
        <v>371</v>
      </c>
      <c r="C243" s="75"/>
      <c r="D243" s="75"/>
      <c r="E243" s="75"/>
      <c r="F243" s="75"/>
      <c r="G243" s="12">
        <v>1544395.92</v>
      </c>
      <c r="H243" s="12">
        <v>1544395.92</v>
      </c>
      <c r="I243" s="12">
        <f>H243</f>
        <v>1544395.92</v>
      </c>
      <c r="J243" s="12">
        <v>1401786.92</v>
      </c>
      <c r="K243" s="12">
        <v>1401786.92</v>
      </c>
      <c r="L243" s="12">
        <v>1401786.92</v>
      </c>
      <c r="M243" s="67">
        <f>L243-K243</f>
        <v>0</v>
      </c>
      <c r="N243" s="67"/>
    </row>
    <row r="244" spans="1:14" s="3" customFormat="1" ht="12" customHeight="1">
      <c r="A244" s="13">
        <v>202</v>
      </c>
      <c r="B244" s="11" t="s">
        <v>372</v>
      </c>
      <c r="C244" s="39">
        <v>590.20000000000005</v>
      </c>
      <c r="D244" s="15"/>
      <c r="E244" s="12"/>
      <c r="F244" s="12"/>
      <c r="G244" s="12">
        <v>1608659.04</v>
      </c>
      <c r="H244" s="12">
        <v>1608659.04</v>
      </c>
      <c r="I244" s="12">
        <f>H244</f>
        <v>1608659.04</v>
      </c>
      <c r="J244" s="12">
        <v>1447124.75</v>
      </c>
      <c r="K244" s="12">
        <v>1447124.75</v>
      </c>
      <c r="L244" s="12">
        <v>1447124.75</v>
      </c>
      <c r="M244" s="67">
        <f>L244-K244</f>
        <v>0</v>
      </c>
      <c r="N244" s="67"/>
    </row>
    <row r="245" spans="1:14" s="3" customFormat="1" ht="30.75" customHeight="1">
      <c r="A245" s="248" t="s">
        <v>373</v>
      </c>
      <c r="B245" s="249"/>
      <c r="C245" s="36">
        <v>590.20000000000005</v>
      </c>
      <c r="D245" s="42"/>
      <c r="E245" s="36"/>
      <c r="F245" s="36"/>
      <c r="G245" s="36">
        <f t="shared" ref="G245:M245" si="18">SUM(G243:G244)</f>
        <v>3153054.96</v>
      </c>
      <c r="H245" s="36">
        <f t="shared" si="18"/>
        <v>3153054.96</v>
      </c>
      <c r="I245" s="36">
        <f t="shared" si="18"/>
        <v>3153054.96</v>
      </c>
      <c r="J245" s="36">
        <f t="shared" si="18"/>
        <v>2848911.67</v>
      </c>
      <c r="K245" s="36">
        <f t="shared" si="18"/>
        <v>2848911.67</v>
      </c>
      <c r="L245" s="36">
        <f t="shared" si="18"/>
        <v>2848911.67</v>
      </c>
      <c r="M245" s="36">
        <f t="shared" si="18"/>
        <v>0</v>
      </c>
      <c r="N245" s="36"/>
    </row>
    <row r="246" spans="1:14" s="3" customFormat="1" ht="12" customHeight="1">
      <c r="A246" s="242" t="s">
        <v>374</v>
      </c>
      <c r="B246" s="243"/>
      <c r="C246" s="243"/>
      <c r="D246" s="243"/>
      <c r="E246" s="243"/>
      <c r="F246" s="243"/>
      <c r="G246" s="243"/>
      <c r="H246" s="243"/>
      <c r="I246" s="243"/>
      <c r="J246" s="243"/>
      <c r="K246" s="243"/>
      <c r="L246" s="243"/>
      <c r="M246" s="243"/>
      <c r="N246" s="243"/>
    </row>
    <row r="247" spans="1:14" s="3" customFormat="1" ht="12" customHeight="1">
      <c r="A247" s="44">
        <v>203</v>
      </c>
      <c r="B247" s="11" t="s">
        <v>375</v>
      </c>
      <c r="C247" s="12">
        <v>3105.5</v>
      </c>
      <c r="D247" s="15"/>
      <c r="E247" s="12"/>
      <c r="F247" s="12"/>
      <c r="G247" s="12">
        <v>4702176.0599999996</v>
      </c>
      <c r="H247" s="12">
        <v>4702176.0599999996</v>
      </c>
      <c r="I247" s="12">
        <f>H247</f>
        <v>4702176.0599999996</v>
      </c>
      <c r="J247" s="22">
        <v>4702176.0599999996</v>
      </c>
      <c r="K247" s="12">
        <v>4702176.0599999996</v>
      </c>
      <c r="L247" s="12">
        <v>4419178.8</v>
      </c>
      <c r="M247" s="67">
        <f>L247-K247</f>
        <v>-282997.26</v>
      </c>
      <c r="N247" s="67" t="s">
        <v>126</v>
      </c>
    </row>
    <row r="248" spans="1:14" s="3" customFormat="1" ht="32.25" customHeight="1">
      <c r="A248" s="44">
        <v>204</v>
      </c>
      <c r="B248" s="11" t="s">
        <v>376</v>
      </c>
      <c r="C248" s="12">
        <v>3225.6</v>
      </c>
      <c r="D248" s="15"/>
      <c r="E248" s="12"/>
      <c r="F248" s="12"/>
      <c r="G248" s="12">
        <v>3212919.08</v>
      </c>
      <c r="H248" s="12">
        <v>3212919.08</v>
      </c>
      <c r="I248" s="12">
        <f>H248</f>
        <v>3212919.08</v>
      </c>
      <c r="J248" s="22">
        <v>4160742.08</v>
      </c>
      <c r="K248" s="12">
        <v>4028940.93</v>
      </c>
      <c r="L248" s="12">
        <v>4028940.93</v>
      </c>
      <c r="M248" s="67">
        <f>L248-K248</f>
        <v>0</v>
      </c>
      <c r="N248" s="67"/>
    </row>
    <row r="249" spans="1:14" s="3" customFormat="1" ht="12" customHeight="1">
      <c r="A249" s="44">
        <v>205</v>
      </c>
      <c r="B249" s="77" t="s">
        <v>379</v>
      </c>
      <c r="C249" s="12"/>
      <c r="D249" s="26"/>
      <c r="E249" s="12"/>
      <c r="F249" s="12"/>
      <c r="G249" s="12">
        <v>3813855.61</v>
      </c>
      <c r="H249" s="12">
        <v>3813855.61</v>
      </c>
      <c r="I249" s="12">
        <f>H249</f>
        <v>3813855.61</v>
      </c>
      <c r="J249" s="22">
        <v>3813855.61</v>
      </c>
      <c r="K249" s="12">
        <v>3813855.61</v>
      </c>
      <c r="L249" s="12">
        <v>3631171.57</v>
      </c>
      <c r="M249" s="67">
        <f>L249-K249</f>
        <v>-182684.04</v>
      </c>
      <c r="N249" s="67" t="s">
        <v>126</v>
      </c>
    </row>
    <row r="250" spans="1:14" s="3" customFormat="1" ht="26.25" customHeight="1">
      <c r="A250" s="244" t="s">
        <v>38</v>
      </c>
      <c r="B250" s="245"/>
      <c r="C250" s="12"/>
      <c r="D250" s="26"/>
      <c r="E250" s="12"/>
      <c r="F250" s="12"/>
      <c r="G250" s="12">
        <f t="shared" ref="G250:M250" si="19">SUM(G247:G249)</f>
        <v>11728950.75</v>
      </c>
      <c r="H250" s="12">
        <f t="shared" si="19"/>
        <v>11728950.75</v>
      </c>
      <c r="I250" s="12">
        <f t="shared" si="19"/>
        <v>11728950.75</v>
      </c>
      <c r="J250" s="12">
        <f t="shared" si="19"/>
        <v>12676773.75</v>
      </c>
      <c r="K250" s="12">
        <f t="shared" si="19"/>
        <v>12544972.6</v>
      </c>
      <c r="L250" s="12">
        <f t="shared" si="19"/>
        <v>12079291.300000001</v>
      </c>
      <c r="M250" s="12">
        <f t="shared" si="19"/>
        <v>-465681.3</v>
      </c>
      <c r="N250" s="12"/>
    </row>
    <row r="251" spans="1:14" s="3" customFormat="1" ht="12" customHeight="1">
      <c r="A251" s="246" t="s">
        <v>380</v>
      </c>
      <c r="B251" s="247"/>
      <c r="C251" s="247"/>
      <c r="D251" s="247"/>
      <c r="E251" s="247"/>
      <c r="F251" s="247"/>
      <c r="G251" s="247"/>
      <c r="H251" s="247"/>
      <c r="I251" s="247"/>
      <c r="J251" s="247"/>
      <c r="K251" s="247"/>
      <c r="L251" s="247"/>
      <c r="M251" s="247"/>
      <c r="N251" s="247"/>
    </row>
    <row r="252" spans="1:14" s="3" customFormat="1" ht="12" customHeight="1">
      <c r="A252" s="13">
        <v>206</v>
      </c>
      <c r="B252" s="11" t="s">
        <v>381</v>
      </c>
      <c r="C252" s="39">
        <v>590.20000000000005</v>
      </c>
      <c r="D252" s="15"/>
      <c r="E252" s="12"/>
      <c r="F252" s="12"/>
      <c r="G252" s="12">
        <v>2906130.25</v>
      </c>
      <c r="H252" s="12">
        <v>2906130.25</v>
      </c>
      <c r="I252" s="12">
        <f>H252</f>
        <v>2906130.25</v>
      </c>
      <c r="J252" s="22">
        <v>2906130.25</v>
      </c>
      <c r="K252" s="12">
        <v>2906130.25</v>
      </c>
      <c r="L252" s="12">
        <v>2152038.63</v>
      </c>
      <c r="M252" s="67">
        <f>L252-K252</f>
        <v>-754091.62</v>
      </c>
      <c r="N252" s="67" t="s">
        <v>126</v>
      </c>
    </row>
    <row r="253" spans="1:14" s="3" customFormat="1" ht="38.25" customHeight="1">
      <c r="A253" s="234" t="s">
        <v>382</v>
      </c>
      <c r="B253" s="234"/>
      <c r="C253" s="36">
        <v>590.20000000000005</v>
      </c>
      <c r="D253" s="42"/>
      <c r="E253" s="36"/>
      <c r="F253" s="36"/>
      <c r="G253" s="36">
        <f t="shared" ref="G253:M253" si="20">SUM(G252)</f>
        <v>2906130.25</v>
      </c>
      <c r="H253" s="36">
        <f t="shared" si="20"/>
        <v>2906130.25</v>
      </c>
      <c r="I253" s="36">
        <f t="shared" si="20"/>
        <v>2906130.25</v>
      </c>
      <c r="J253" s="36">
        <f t="shared" si="20"/>
        <v>2906130.25</v>
      </c>
      <c r="K253" s="36">
        <f t="shared" si="20"/>
        <v>2906130.25</v>
      </c>
      <c r="L253" s="36">
        <f t="shared" si="20"/>
        <v>2152038.63</v>
      </c>
      <c r="M253" s="36">
        <f t="shared" si="20"/>
        <v>-754091.62</v>
      </c>
      <c r="N253" s="36"/>
    </row>
    <row r="254" spans="1:14" s="3" customFormat="1" ht="12" customHeight="1">
      <c r="A254" s="242" t="s">
        <v>383</v>
      </c>
      <c r="B254" s="243"/>
      <c r="C254" s="243"/>
      <c r="D254" s="243"/>
      <c r="E254" s="243"/>
      <c r="F254" s="243"/>
      <c r="G254" s="243"/>
      <c r="H254" s="243"/>
      <c r="I254" s="243"/>
      <c r="J254" s="243"/>
      <c r="K254" s="243"/>
      <c r="L254" s="243"/>
      <c r="M254" s="243"/>
      <c r="N254" s="243"/>
    </row>
    <row r="255" spans="1:14" s="3" customFormat="1" ht="12" customHeight="1">
      <c r="A255" s="13">
        <v>207</v>
      </c>
      <c r="B255" s="35" t="s">
        <v>384</v>
      </c>
      <c r="C255" s="12">
        <v>3784</v>
      </c>
      <c r="D255" s="15"/>
      <c r="E255" s="12"/>
      <c r="F255" s="12"/>
      <c r="G255" s="12">
        <v>435204.83</v>
      </c>
      <c r="H255" s="12">
        <v>435204.83</v>
      </c>
      <c r="I255" s="12">
        <f t="shared" ref="I255:I261" si="21">H255</f>
        <v>435204.83</v>
      </c>
      <c r="J255" s="22">
        <v>435204.83</v>
      </c>
      <c r="K255" s="12">
        <v>348344.41</v>
      </c>
      <c r="L255" s="12">
        <v>348344.41</v>
      </c>
      <c r="M255" s="67">
        <f t="shared" ref="M255:M261" si="22">L255-K255</f>
        <v>0</v>
      </c>
      <c r="N255" s="67"/>
    </row>
    <row r="256" spans="1:14" s="3" customFormat="1" ht="12.75" customHeight="1">
      <c r="A256" s="13">
        <v>208</v>
      </c>
      <c r="B256" s="35" t="s">
        <v>385</v>
      </c>
      <c r="C256" s="12">
        <v>3784</v>
      </c>
      <c r="D256" s="15"/>
      <c r="E256" s="12"/>
      <c r="F256" s="12"/>
      <c r="G256" s="12">
        <v>3542761.09</v>
      </c>
      <c r="H256" s="12">
        <v>3542761.09</v>
      </c>
      <c r="I256" s="12">
        <f t="shared" si="21"/>
        <v>3542761.09</v>
      </c>
      <c r="J256" s="22">
        <v>4043504.09</v>
      </c>
      <c r="K256" s="12">
        <v>4043504.09</v>
      </c>
      <c r="L256" s="12">
        <v>3994919.67</v>
      </c>
      <c r="M256" s="67">
        <f t="shared" si="22"/>
        <v>-48584.419999999896</v>
      </c>
      <c r="N256" s="67" t="s">
        <v>126</v>
      </c>
    </row>
    <row r="257" spans="1:14" s="3" customFormat="1" ht="12" customHeight="1">
      <c r="A257" s="13">
        <v>209</v>
      </c>
      <c r="B257" s="35" t="s">
        <v>386</v>
      </c>
      <c r="C257" s="12"/>
      <c r="D257" s="15"/>
      <c r="E257" s="12"/>
      <c r="F257" s="12"/>
      <c r="G257" s="12">
        <v>2166349.7799999998</v>
      </c>
      <c r="H257" s="12">
        <v>2166349.7799999998</v>
      </c>
      <c r="I257" s="12">
        <f t="shared" si="21"/>
        <v>2166349.7799999998</v>
      </c>
      <c r="J257" s="22">
        <v>1959027.89</v>
      </c>
      <c r="K257" s="12">
        <v>1959027.89</v>
      </c>
      <c r="L257" s="12">
        <v>1959027.89</v>
      </c>
      <c r="M257" s="67">
        <f t="shared" si="22"/>
        <v>0</v>
      </c>
      <c r="N257" s="67"/>
    </row>
    <row r="258" spans="1:14" s="3" customFormat="1" ht="12" customHeight="1">
      <c r="A258" s="13">
        <v>210</v>
      </c>
      <c r="B258" s="35" t="s">
        <v>387</v>
      </c>
      <c r="C258" s="12"/>
      <c r="D258" s="15"/>
      <c r="E258" s="12"/>
      <c r="F258" s="12"/>
      <c r="G258" s="12">
        <v>2542259.48</v>
      </c>
      <c r="H258" s="12">
        <v>2542259.48</v>
      </c>
      <c r="I258" s="12">
        <f t="shared" si="21"/>
        <v>2542259.48</v>
      </c>
      <c r="J258" s="22">
        <v>2542259.48</v>
      </c>
      <c r="K258" s="12">
        <v>2220381.96</v>
      </c>
      <c r="L258" s="12">
        <v>2220381.96</v>
      </c>
      <c r="M258" s="67">
        <f t="shared" si="22"/>
        <v>0</v>
      </c>
      <c r="N258" s="67"/>
    </row>
    <row r="259" spans="1:14" s="3" customFormat="1" ht="12" customHeight="1">
      <c r="A259" s="13">
        <v>211</v>
      </c>
      <c r="B259" s="35" t="s">
        <v>388</v>
      </c>
      <c r="C259" s="12"/>
      <c r="D259" s="15"/>
      <c r="E259" s="12"/>
      <c r="F259" s="12"/>
      <c r="G259" s="12">
        <v>3098343.06</v>
      </c>
      <c r="H259" s="12">
        <v>3098343.06</v>
      </c>
      <c r="I259" s="12">
        <f t="shared" si="21"/>
        <v>3098343.06</v>
      </c>
      <c r="J259" s="22">
        <v>3098343.06</v>
      </c>
      <c r="K259" s="12">
        <v>3056576.29</v>
      </c>
      <c r="L259" s="12">
        <v>3056576.29</v>
      </c>
      <c r="M259" s="67">
        <f t="shared" si="22"/>
        <v>0</v>
      </c>
      <c r="N259" s="67"/>
    </row>
    <row r="260" spans="1:14" s="3" customFormat="1" ht="12" customHeight="1">
      <c r="A260" s="13">
        <v>212</v>
      </c>
      <c r="B260" s="35" t="s">
        <v>389</v>
      </c>
      <c r="C260" s="12"/>
      <c r="D260" s="15"/>
      <c r="E260" s="12"/>
      <c r="F260" s="12"/>
      <c r="G260" s="12">
        <v>2492293.7999999998</v>
      </c>
      <c r="H260" s="12">
        <v>2492293.7999999998</v>
      </c>
      <c r="I260" s="12">
        <f t="shared" si="21"/>
        <v>2492293.7999999998</v>
      </c>
      <c r="J260" s="22">
        <v>2344384.73</v>
      </c>
      <c r="K260" s="12">
        <v>2344384.73</v>
      </c>
      <c r="L260" s="12">
        <v>2344384.73</v>
      </c>
      <c r="M260" s="67">
        <f t="shared" si="22"/>
        <v>0</v>
      </c>
      <c r="N260" s="67"/>
    </row>
    <row r="261" spans="1:14" s="3" customFormat="1" ht="12" customHeight="1">
      <c r="A261" s="13">
        <v>213</v>
      </c>
      <c r="B261" s="35" t="s">
        <v>390</v>
      </c>
      <c r="C261" s="12"/>
      <c r="D261" s="15"/>
      <c r="E261" s="12"/>
      <c r="F261" s="12"/>
      <c r="G261" s="12">
        <v>2895592.9</v>
      </c>
      <c r="H261" s="12">
        <v>2895592.9</v>
      </c>
      <c r="I261" s="12">
        <f t="shared" si="21"/>
        <v>2895592.9</v>
      </c>
      <c r="J261" s="22">
        <v>2493624.06</v>
      </c>
      <c r="K261" s="12">
        <v>2493624.06</v>
      </c>
      <c r="L261" s="12">
        <v>2493624.06</v>
      </c>
      <c r="M261" s="67">
        <f t="shared" si="22"/>
        <v>0</v>
      </c>
      <c r="N261" s="67"/>
    </row>
    <row r="262" spans="1:14" s="3" customFormat="1" ht="24" customHeight="1">
      <c r="A262" s="244" t="s">
        <v>391</v>
      </c>
      <c r="B262" s="245"/>
      <c r="C262" s="45">
        <v>7568</v>
      </c>
      <c r="D262" s="45"/>
      <c r="E262" s="12"/>
      <c r="F262" s="12"/>
      <c r="G262" s="45">
        <f t="shared" ref="G262:M262" si="23">SUM(G255:G261)</f>
        <v>17172804.940000001</v>
      </c>
      <c r="H262" s="45">
        <f t="shared" si="23"/>
        <v>17172804.940000001</v>
      </c>
      <c r="I262" s="45">
        <f t="shared" si="23"/>
        <v>17172804.940000001</v>
      </c>
      <c r="J262" s="45">
        <f t="shared" si="23"/>
        <v>16916348.140000001</v>
      </c>
      <c r="K262" s="45">
        <f t="shared" si="23"/>
        <v>16465843.43</v>
      </c>
      <c r="L262" s="45">
        <f t="shared" si="23"/>
        <v>16417259.01</v>
      </c>
      <c r="M262" s="45">
        <f t="shared" si="23"/>
        <v>-48584.419999999896</v>
      </c>
      <c r="N262" s="45"/>
    </row>
    <row r="263" spans="1:14" s="3" customFormat="1" ht="12" customHeight="1">
      <c r="A263" s="246" t="s">
        <v>392</v>
      </c>
      <c r="B263" s="247"/>
      <c r="C263" s="247"/>
      <c r="D263" s="247"/>
      <c r="E263" s="247"/>
      <c r="F263" s="247"/>
      <c r="G263" s="247"/>
      <c r="H263" s="247"/>
      <c r="I263" s="247"/>
      <c r="J263" s="247"/>
      <c r="K263" s="247"/>
      <c r="L263" s="247"/>
      <c r="M263" s="247"/>
      <c r="N263" s="247"/>
    </row>
    <row r="264" spans="1:14" s="3" customFormat="1" ht="12" customHeight="1">
      <c r="A264" s="13">
        <v>214</v>
      </c>
      <c r="B264" s="11" t="s">
        <v>393</v>
      </c>
      <c r="C264" s="39">
        <v>590.20000000000005</v>
      </c>
      <c r="D264" s="15"/>
      <c r="E264" s="12"/>
      <c r="F264" s="12"/>
      <c r="G264" s="12">
        <v>3424862.27</v>
      </c>
      <c r="H264" s="12">
        <v>3424862.27</v>
      </c>
      <c r="I264" s="12">
        <f>H264</f>
        <v>3424862.27</v>
      </c>
      <c r="J264" s="22">
        <v>3424862.27</v>
      </c>
      <c r="K264" s="12">
        <v>3424862.27</v>
      </c>
      <c r="L264" s="12">
        <v>3424862.27</v>
      </c>
      <c r="M264" s="67">
        <f>L264-K264</f>
        <v>0</v>
      </c>
      <c r="N264" s="67"/>
    </row>
    <row r="265" spans="1:14" s="3" customFormat="1" ht="34.5" customHeight="1">
      <c r="A265" s="234" t="s">
        <v>394</v>
      </c>
      <c r="B265" s="234"/>
      <c r="C265" s="36">
        <v>590.20000000000005</v>
      </c>
      <c r="D265" s="42"/>
      <c r="E265" s="36"/>
      <c r="F265" s="36"/>
      <c r="G265" s="36">
        <f t="shared" ref="G265:M265" si="24">SUM(G264)</f>
        <v>3424862.27</v>
      </c>
      <c r="H265" s="36">
        <f t="shared" si="24"/>
        <v>3424862.27</v>
      </c>
      <c r="I265" s="36">
        <f t="shared" si="24"/>
        <v>3424862.27</v>
      </c>
      <c r="J265" s="36">
        <f t="shared" si="24"/>
        <v>3424862.27</v>
      </c>
      <c r="K265" s="36">
        <f t="shared" si="24"/>
        <v>3424862.27</v>
      </c>
      <c r="L265" s="36">
        <f t="shared" si="24"/>
        <v>3424862.27</v>
      </c>
      <c r="M265" s="36">
        <f t="shared" si="24"/>
        <v>0</v>
      </c>
      <c r="N265" s="36"/>
    </row>
    <row r="266" spans="1:14" s="3" customFormat="1" ht="12" customHeight="1">
      <c r="A266" s="186" t="s">
        <v>395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</row>
    <row r="267" spans="1:14" s="3" customFormat="1" ht="12" customHeight="1">
      <c r="A267" s="13">
        <v>215</v>
      </c>
      <c r="B267" s="35" t="s">
        <v>396</v>
      </c>
      <c r="C267" s="12">
        <v>909.2</v>
      </c>
      <c r="D267" s="15"/>
      <c r="E267" s="12"/>
      <c r="F267" s="12"/>
      <c r="G267" s="12">
        <v>3293316.57</v>
      </c>
      <c r="H267" s="12">
        <v>3293316.57</v>
      </c>
      <c r="I267" s="12">
        <f>H267</f>
        <v>3293316.57</v>
      </c>
      <c r="J267" s="12">
        <v>3293316.57</v>
      </c>
      <c r="K267" s="12">
        <v>3293316.57</v>
      </c>
      <c r="L267" s="12">
        <v>3293316.57</v>
      </c>
      <c r="M267" s="67">
        <f>L267-K267</f>
        <v>0</v>
      </c>
      <c r="N267" s="67"/>
    </row>
    <row r="268" spans="1:14" s="3" customFormat="1" ht="12" customHeight="1">
      <c r="A268" s="13">
        <v>216</v>
      </c>
      <c r="B268" s="35" t="s">
        <v>397</v>
      </c>
      <c r="C268" s="12">
        <v>562.4</v>
      </c>
      <c r="D268" s="15"/>
      <c r="E268" s="12"/>
      <c r="F268" s="12"/>
      <c r="G268" s="12">
        <v>4267469.93</v>
      </c>
      <c r="H268" s="12">
        <v>4267469.93</v>
      </c>
      <c r="I268" s="12">
        <f>H268</f>
        <v>4267469.93</v>
      </c>
      <c r="J268" s="12">
        <v>4267469.93</v>
      </c>
      <c r="K268" s="12">
        <v>4267469.93</v>
      </c>
      <c r="L268" s="12">
        <v>4267469.93</v>
      </c>
      <c r="M268" s="67">
        <f>L268-K268</f>
        <v>0</v>
      </c>
      <c r="N268" s="67"/>
    </row>
    <row r="269" spans="1:14" s="3" customFormat="1" ht="40.5" customHeight="1">
      <c r="A269" s="233" t="s">
        <v>398</v>
      </c>
      <c r="B269" s="233"/>
      <c r="C269" s="12">
        <v>1471.6</v>
      </c>
      <c r="D269" s="26"/>
      <c r="E269" s="30"/>
      <c r="F269" s="30"/>
      <c r="G269" s="12">
        <f t="shared" ref="G269:M269" si="25">SUM(G267:G268)</f>
        <v>7560786.5</v>
      </c>
      <c r="H269" s="12">
        <f t="shared" si="25"/>
        <v>7560786.5</v>
      </c>
      <c r="I269" s="12">
        <f t="shared" si="25"/>
        <v>7560786.5</v>
      </c>
      <c r="J269" s="12">
        <f t="shared" si="25"/>
        <v>7560786.5</v>
      </c>
      <c r="K269" s="12">
        <f t="shared" si="25"/>
        <v>7560786.5</v>
      </c>
      <c r="L269" s="12">
        <f t="shared" si="25"/>
        <v>7560786.5</v>
      </c>
      <c r="M269" s="12">
        <f t="shared" si="25"/>
        <v>0</v>
      </c>
      <c r="N269" s="12"/>
    </row>
    <row r="270" spans="1:14" s="3" customFormat="1" ht="12" customHeight="1">
      <c r="A270" s="186" t="s">
        <v>399</v>
      </c>
      <c r="B270" s="187"/>
      <c r="C270" s="187"/>
      <c r="D270" s="187"/>
      <c r="E270" s="187"/>
      <c r="F270" s="187"/>
      <c r="G270" s="187"/>
      <c r="H270" s="187"/>
      <c r="I270" s="187"/>
      <c r="J270" s="187"/>
      <c r="K270" s="187"/>
      <c r="L270" s="187"/>
      <c r="M270" s="187"/>
      <c r="N270" s="187"/>
    </row>
    <row r="271" spans="1:14" s="3" customFormat="1" ht="12" customHeight="1">
      <c r="A271" s="13">
        <v>217</v>
      </c>
      <c r="B271" s="35" t="s">
        <v>400</v>
      </c>
      <c r="C271" s="12">
        <v>909.2</v>
      </c>
      <c r="D271" s="15"/>
      <c r="E271" s="12"/>
      <c r="F271" s="12"/>
      <c r="G271" s="12">
        <v>3895638.35</v>
      </c>
      <c r="H271" s="12">
        <v>3895638.35</v>
      </c>
      <c r="I271" s="12">
        <f>H271</f>
        <v>3895638.35</v>
      </c>
      <c r="J271" s="12">
        <v>3895638.35</v>
      </c>
      <c r="K271" s="12">
        <v>3895638.35</v>
      </c>
      <c r="L271" s="12">
        <v>3388546.26</v>
      </c>
      <c r="M271" s="67">
        <f>L271-K271</f>
        <v>-507092.09</v>
      </c>
      <c r="N271" s="67" t="s">
        <v>126</v>
      </c>
    </row>
    <row r="272" spans="1:14" s="3" customFormat="1" ht="12" customHeight="1">
      <c r="A272" s="13">
        <v>218</v>
      </c>
      <c r="B272" s="35" t="s">
        <v>401</v>
      </c>
      <c r="C272" s="12"/>
      <c r="D272" s="15"/>
      <c r="E272" s="12"/>
      <c r="F272" s="12"/>
      <c r="G272" s="12">
        <v>2892315.66</v>
      </c>
      <c r="H272" s="12">
        <v>2892315.66</v>
      </c>
      <c r="I272" s="12">
        <v>2766391.22</v>
      </c>
      <c r="J272" s="12">
        <v>2766391.22</v>
      </c>
      <c r="K272" s="12">
        <v>2766391.22</v>
      </c>
      <c r="L272" s="12">
        <v>2766391.22</v>
      </c>
      <c r="M272" s="67">
        <f>L272-K272</f>
        <v>0</v>
      </c>
      <c r="N272" s="67"/>
    </row>
    <row r="273" spans="1:14" s="3" customFormat="1" ht="12" customHeight="1">
      <c r="A273" s="13">
        <v>219</v>
      </c>
      <c r="B273" s="35" t="s">
        <v>402</v>
      </c>
      <c r="C273" s="12"/>
      <c r="D273" s="15"/>
      <c r="E273" s="12"/>
      <c r="F273" s="12"/>
      <c r="G273" s="12">
        <v>2376146.29</v>
      </c>
      <c r="H273" s="12">
        <v>2376146.29</v>
      </c>
      <c r="I273" s="12">
        <f>H273</f>
        <v>2376146.29</v>
      </c>
      <c r="J273" s="12">
        <v>2376146.29</v>
      </c>
      <c r="K273" s="12">
        <v>2707672.45</v>
      </c>
      <c r="L273" s="12">
        <v>2707672.45</v>
      </c>
      <c r="M273" s="67">
        <f>L273-K273</f>
        <v>0</v>
      </c>
      <c r="N273" s="67"/>
    </row>
    <row r="274" spans="1:14" s="3" customFormat="1" ht="27" customHeight="1">
      <c r="A274" s="233" t="s">
        <v>403</v>
      </c>
      <c r="B274" s="233"/>
      <c r="C274" s="12">
        <v>909.2</v>
      </c>
      <c r="D274" s="26"/>
      <c r="E274" s="30"/>
      <c r="F274" s="30"/>
      <c r="G274" s="12">
        <f t="shared" ref="G274:M274" si="26">SUM(G271:G273)</f>
        <v>9164100.3000000007</v>
      </c>
      <c r="H274" s="12">
        <f t="shared" si="26"/>
        <v>9164100.3000000007</v>
      </c>
      <c r="I274" s="12">
        <f t="shared" si="26"/>
        <v>9038175.8599999994</v>
      </c>
      <c r="J274" s="12">
        <f t="shared" si="26"/>
        <v>9038175.8599999994</v>
      </c>
      <c r="K274" s="12">
        <f t="shared" si="26"/>
        <v>9369702.0199999996</v>
      </c>
      <c r="L274" s="12">
        <f t="shared" si="26"/>
        <v>8862609.9299999997</v>
      </c>
      <c r="M274" s="12">
        <f t="shared" si="26"/>
        <v>-507092.09</v>
      </c>
      <c r="N274" s="12"/>
    </row>
    <row r="275" spans="1:14" s="3" customFormat="1" ht="12" customHeight="1">
      <c r="A275" s="186" t="s">
        <v>404</v>
      </c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</row>
    <row r="276" spans="1:14" s="3" customFormat="1" ht="12" customHeight="1">
      <c r="A276" s="13">
        <v>220</v>
      </c>
      <c r="B276" s="11" t="s">
        <v>406</v>
      </c>
      <c r="C276" s="12">
        <v>562.4</v>
      </c>
      <c r="D276" s="15"/>
      <c r="E276" s="12"/>
      <c r="F276" s="12"/>
      <c r="G276" s="12">
        <v>4197266.28</v>
      </c>
      <c r="H276" s="12">
        <v>4197266.28</v>
      </c>
      <c r="I276" s="12">
        <v>4142882.89</v>
      </c>
      <c r="J276" s="22">
        <v>4142882.89</v>
      </c>
      <c r="K276" s="12">
        <v>4142882.89</v>
      </c>
      <c r="L276" s="12">
        <v>4142882.89</v>
      </c>
      <c r="M276" s="67">
        <f>L276-K276</f>
        <v>0</v>
      </c>
      <c r="N276" s="67"/>
    </row>
    <row r="277" spans="1:14" s="3" customFormat="1" ht="32.25" customHeight="1">
      <c r="A277" s="233" t="s">
        <v>407</v>
      </c>
      <c r="B277" s="233"/>
      <c r="C277" s="12">
        <v>1471.6</v>
      </c>
      <c r="D277" s="26"/>
      <c r="E277" s="30"/>
      <c r="F277" s="30"/>
      <c r="G277" s="12">
        <f t="shared" ref="G277:M277" si="27">SUM(G276:G276)</f>
        <v>4197266.28</v>
      </c>
      <c r="H277" s="12">
        <f t="shared" si="27"/>
        <v>4197266.28</v>
      </c>
      <c r="I277" s="12">
        <f t="shared" si="27"/>
        <v>4142882.89</v>
      </c>
      <c r="J277" s="12">
        <f t="shared" si="27"/>
        <v>4142882.89</v>
      </c>
      <c r="K277" s="12">
        <f t="shared" si="27"/>
        <v>4142882.89</v>
      </c>
      <c r="L277" s="12">
        <f t="shared" si="27"/>
        <v>4142882.89</v>
      </c>
      <c r="M277" s="12">
        <f t="shared" si="27"/>
        <v>0</v>
      </c>
      <c r="N277" s="12"/>
    </row>
    <row r="278" spans="1:14" s="3" customFormat="1" ht="12" customHeight="1">
      <c r="A278" s="242" t="s">
        <v>408</v>
      </c>
      <c r="B278" s="243"/>
      <c r="C278" s="243"/>
      <c r="D278" s="243"/>
      <c r="E278" s="243"/>
      <c r="F278" s="243"/>
      <c r="G278" s="243"/>
      <c r="H278" s="243"/>
      <c r="I278" s="243"/>
      <c r="J278" s="243"/>
      <c r="K278" s="243"/>
      <c r="L278" s="243"/>
      <c r="M278" s="243"/>
      <c r="N278" s="243"/>
    </row>
    <row r="279" spans="1:14" s="3" customFormat="1" ht="12" customHeight="1">
      <c r="A279" s="46">
        <v>221</v>
      </c>
      <c r="B279" s="47" t="s">
        <v>409</v>
      </c>
      <c r="C279" s="12">
        <v>4679.67</v>
      </c>
      <c r="D279" s="15"/>
      <c r="E279" s="12"/>
      <c r="F279" s="12"/>
      <c r="G279" s="12">
        <v>652368.36</v>
      </c>
      <c r="H279" s="12">
        <v>652368.36</v>
      </c>
      <c r="I279" s="12">
        <v>739499.75</v>
      </c>
      <c r="J279" s="12">
        <v>739499.75</v>
      </c>
      <c r="K279" s="12">
        <v>739499.75</v>
      </c>
      <c r="L279" s="12">
        <v>739499.75</v>
      </c>
      <c r="M279" s="67">
        <f t="shared" ref="M279:M286" si="28">L279-K279</f>
        <v>0</v>
      </c>
      <c r="N279" s="67"/>
    </row>
    <row r="280" spans="1:14" s="3" customFormat="1" ht="12" customHeight="1">
      <c r="A280" s="46">
        <v>222</v>
      </c>
      <c r="B280" s="47" t="s">
        <v>410</v>
      </c>
      <c r="C280" s="12">
        <v>3784</v>
      </c>
      <c r="D280" s="15"/>
      <c r="E280" s="12"/>
      <c r="F280" s="12"/>
      <c r="G280" s="12">
        <v>577854.43000000005</v>
      </c>
      <c r="H280" s="12">
        <v>577854.43000000005</v>
      </c>
      <c r="I280" s="12">
        <v>629816.72</v>
      </c>
      <c r="J280" s="12">
        <v>629816.72</v>
      </c>
      <c r="K280" s="12">
        <v>629816.72</v>
      </c>
      <c r="L280" s="12">
        <v>629816.72</v>
      </c>
      <c r="M280" s="67">
        <f t="shared" si="28"/>
        <v>0</v>
      </c>
      <c r="N280" s="67"/>
    </row>
    <row r="281" spans="1:14" s="3" customFormat="1" ht="14.25" customHeight="1">
      <c r="A281" s="46">
        <v>223</v>
      </c>
      <c r="B281" s="47" t="s">
        <v>411</v>
      </c>
      <c r="C281" s="12"/>
      <c r="D281" s="15"/>
      <c r="E281" s="12"/>
      <c r="F281" s="12"/>
      <c r="G281" s="12">
        <v>762607.71</v>
      </c>
      <c r="H281" s="12">
        <v>762607.71</v>
      </c>
      <c r="I281" s="12">
        <f t="shared" ref="I281:I286" si="29">H281</f>
        <v>762607.71</v>
      </c>
      <c r="J281" s="12">
        <v>688157.71</v>
      </c>
      <c r="K281" s="12">
        <v>724468.41</v>
      </c>
      <c r="L281" s="12">
        <v>724468.41</v>
      </c>
      <c r="M281" s="67">
        <f t="shared" si="28"/>
        <v>0</v>
      </c>
      <c r="N281" s="67"/>
    </row>
    <row r="282" spans="1:14" s="3" customFormat="1" ht="12" customHeight="1">
      <c r="A282" s="46">
        <v>224</v>
      </c>
      <c r="B282" s="47" t="s">
        <v>413</v>
      </c>
      <c r="C282" s="12"/>
      <c r="D282" s="15"/>
      <c r="E282" s="12"/>
      <c r="F282" s="12"/>
      <c r="G282" s="12">
        <v>823577.97</v>
      </c>
      <c r="H282" s="12">
        <v>823577.97</v>
      </c>
      <c r="I282" s="12">
        <f t="shared" si="29"/>
        <v>823577.97</v>
      </c>
      <c r="J282" s="12">
        <v>929119.67</v>
      </c>
      <c r="K282" s="12">
        <v>929119.67</v>
      </c>
      <c r="L282" s="12">
        <v>929119.67</v>
      </c>
      <c r="M282" s="67">
        <f t="shared" si="28"/>
        <v>0</v>
      </c>
      <c r="N282" s="67"/>
    </row>
    <row r="283" spans="1:14" s="3" customFormat="1" ht="12" customHeight="1">
      <c r="A283" s="46">
        <v>225</v>
      </c>
      <c r="B283" s="47" t="s">
        <v>414</v>
      </c>
      <c r="C283" s="12"/>
      <c r="D283" s="15"/>
      <c r="E283" s="12"/>
      <c r="F283" s="12"/>
      <c r="G283" s="12">
        <v>821948.84</v>
      </c>
      <c r="H283" s="12">
        <v>821948.84</v>
      </c>
      <c r="I283" s="12">
        <f t="shared" si="29"/>
        <v>821948.84</v>
      </c>
      <c r="J283" s="12">
        <v>927483.45</v>
      </c>
      <c r="K283" s="12">
        <v>927483.45</v>
      </c>
      <c r="L283" s="12">
        <v>927483.45</v>
      </c>
      <c r="M283" s="67">
        <f t="shared" si="28"/>
        <v>0</v>
      </c>
      <c r="N283" s="67"/>
    </row>
    <row r="284" spans="1:14" s="3" customFormat="1" ht="12" customHeight="1">
      <c r="A284" s="46">
        <v>226</v>
      </c>
      <c r="B284" s="47" t="s">
        <v>415</v>
      </c>
      <c r="C284" s="12"/>
      <c r="D284" s="15"/>
      <c r="E284" s="12"/>
      <c r="F284" s="12"/>
      <c r="G284" s="12">
        <v>805540.65</v>
      </c>
      <c r="H284" s="12">
        <v>805540.65</v>
      </c>
      <c r="I284" s="12">
        <f t="shared" si="29"/>
        <v>805540.65</v>
      </c>
      <c r="J284" s="12">
        <v>877079.58</v>
      </c>
      <c r="K284" s="12">
        <v>877079.58</v>
      </c>
      <c r="L284" s="12">
        <v>877079.58</v>
      </c>
      <c r="M284" s="67">
        <f t="shared" si="28"/>
        <v>0</v>
      </c>
      <c r="N284" s="67"/>
    </row>
    <row r="285" spans="1:14" s="3" customFormat="1" ht="12" customHeight="1">
      <c r="A285" s="46">
        <v>227</v>
      </c>
      <c r="B285" s="47" t="s">
        <v>416</v>
      </c>
      <c r="C285" s="12"/>
      <c r="D285" s="15"/>
      <c r="E285" s="12"/>
      <c r="F285" s="12"/>
      <c r="G285" s="12">
        <v>800042.62</v>
      </c>
      <c r="H285" s="12">
        <v>800042.62</v>
      </c>
      <c r="I285" s="12">
        <f t="shared" si="29"/>
        <v>800042.62</v>
      </c>
      <c r="J285" s="12">
        <v>871684.77</v>
      </c>
      <c r="K285" s="12">
        <v>871684.77</v>
      </c>
      <c r="L285" s="12">
        <v>871684.77</v>
      </c>
      <c r="M285" s="67">
        <f t="shared" si="28"/>
        <v>0</v>
      </c>
      <c r="N285" s="67"/>
    </row>
    <row r="286" spans="1:14" s="3" customFormat="1" ht="12" customHeight="1">
      <c r="A286" s="46">
        <v>228</v>
      </c>
      <c r="B286" s="47" t="s">
        <v>417</v>
      </c>
      <c r="C286" s="12"/>
      <c r="D286" s="15"/>
      <c r="E286" s="12"/>
      <c r="F286" s="12"/>
      <c r="G286" s="12">
        <v>761014.98</v>
      </c>
      <c r="H286" s="12">
        <v>761014.98</v>
      </c>
      <c r="I286" s="12">
        <f t="shared" si="29"/>
        <v>761014.98</v>
      </c>
      <c r="J286" s="12">
        <v>865882.58</v>
      </c>
      <c r="K286" s="12">
        <v>865882.58</v>
      </c>
      <c r="L286" s="12">
        <v>865882.58</v>
      </c>
      <c r="M286" s="67">
        <f t="shared" si="28"/>
        <v>0</v>
      </c>
      <c r="N286" s="67"/>
    </row>
    <row r="287" spans="1:14" s="3" customFormat="1" ht="43.5" customHeight="1">
      <c r="A287" s="241" t="s">
        <v>418</v>
      </c>
      <c r="B287" s="241"/>
      <c r="C287" s="45">
        <v>8463.67</v>
      </c>
      <c r="D287" s="45"/>
      <c r="E287" s="12"/>
      <c r="F287" s="12"/>
      <c r="G287" s="45">
        <f t="shared" ref="G287:M287" si="30">SUM(G279:G286)</f>
        <v>6004955.5599999996</v>
      </c>
      <c r="H287" s="45">
        <f t="shared" si="30"/>
        <v>6004955.5599999996</v>
      </c>
      <c r="I287" s="45">
        <f t="shared" si="30"/>
        <v>6144049.2400000002</v>
      </c>
      <c r="J287" s="45">
        <f t="shared" si="30"/>
        <v>6528724.2300000004</v>
      </c>
      <c r="K287" s="45">
        <f t="shared" si="30"/>
        <v>6565034.9299999997</v>
      </c>
      <c r="L287" s="45">
        <f t="shared" si="30"/>
        <v>6565034.9299999997</v>
      </c>
      <c r="M287" s="45">
        <f t="shared" si="30"/>
        <v>0</v>
      </c>
      <c r="N287" s="45"/>
    </row>
    <row r="288" spans="1:14" s="3" customFormat="1" ht="12" customHeight="1">
      <c r="A288" s="189" t="s">
        <v>419</v>
      </c>
      <c r="B288" s="190"/>
      <c r="C288" s="190"/>
      <c r="D288" s="190"/>
      <c r="E288" s="190"/>
      <c r="F288" s="190"/>
      <c r="G288" s="190"/>
      <c r="H288" s="190"/>
      <c r="I288" s="190"/>
      <c r="J288" s="190"/>
      <c r="K288" s="190"/>
      <c r="L288" s="190"/>
      <c r="M288" s="190"/>
      <c r="N288" s="190"/>
    </row>
    <row r="289" spans="1:14" s="3" customFormat="1" ht="12" customHeight="1">
      <c r="A289" s="46">
        <v>229</v>
      </c>
      <c r="B289" s="78" t="s">
        <v>420</v>
      </c>
      <c r="C289" s="36">
        <v>862.8</v>
      </c>
      <c r="D289" s="15"/>
      <c r="E289" s="36"/>
      <c r="F289" s="36"/>
      <c r="G289" s="12">
        <v>4481753.6399999997</v>
      </c>
      <c r="H289" s="12">
        <v>4481753.6399999997</v>
      </c>
      <c r="I289" s="12">
        <f>H289</f>
        <v>4481753.6399999997</v>
      </c>
      <c r="J289" s="12">
        <v>4481753.6399999997</v>
      </c>
      <c r="K289" s="12">
        <v>4481753.6399999997</v>
      </c>
      <c r="L289" s="12">
        <v>3971820.98</v>
      </c>
      <c r="M289" s="67">
        <f>L289-K289</f>
        <v>-509932.66</v>
      </c>
      <c r="N289" s="67" t="s">
        <v>126</v>
      </c>
    </row>
    <row r="290" spans="1:14" s="3" customFormat="1" ht="43.5" customHeight="1">
      <c r="A290" s="234" t="s">
        <v>421</v>
      </c>
      <c r="B290" s="234"/>
      <c r="C290" s="36">
        <v>862.8</v>
      </c>
      <c r="D290" s="42"/>
      <c r="E290" s="36"/>
      <c r="F290" s="36"/>
      <c r="G290" s="36">
        <f t="shared" ref="G290:M290" si="31">SUM(G289)</f>
        <v>4481753.6399999997</v>
      </c>
      <c r="H290" s="36">
        <f t="shared" si="31"/>
        <v>4481753.6399999997</v>
      </c>
      <c r="I290" s="36">
        <f t="shared" si="31"/>
        <v>4481753.6399999997</v>
      </c>
      <c r="J290" s="36">
        <f t="shared" si="31"/>
        <v>4481753.6399999997</v>
      </c>
      <c r="K290" s="36">
        <f t="shared" si="31"/>
        <v>4481753.6399999997</v>
      </c>
      <c r="L290" s="36">
        <f t="shared" si="31"/>
        <v>3971820.98</v>
      </c>
      <c r="M290" s="36">
        <f t="shared" si="31"/>
        <v>-509932.66</v>
      </c>
      <c r="N290" s="36"/>
    </row>
    <row r="291" spans="1:14" s="3" customFormat="1" ht="12" customHeight="1">
      <c r="A291" s="186" t="s">
        <v>422</v>
      </c>
      <c r="B291" s="187"/>
      <c r="C291" s="187"/>
      <c r="D291" s="187"/>
      <c r="E291" s="187"/>
      <c r="F291" s="187"/>
      <c r="G291" s="187"/>
      <c r="H291" s="187"/>
      <c r="I291" s="187"/>
      <c r="J291" s="187"/>
      <c r="K291" s="187"/>
      <c r="L291" s="187"/>
      <c r="M291" s="187"/>
      <c r="N291" s="187"/>
    </row>
    <row r="292" spans="1:14" s="3" customFormat="1" ht="15.75" customHeight="1">
      <c r="A292" s="49">
        <v>230</v>
      </c>
      <c r="B292" s="50" t="s">
        <v>423</v>
      </c>
      <c r="C292" s="12">
        <v>909.2</v>
      </c>
      <c r="D292" s="15"/>
      <c r="E292" s="12"/>
      <c r="F292" s="12"/>
      <c r="G292" s="12">
        <v>2576536.59</v>
      </c>
      <c r="H292" s="12">
        <v>2576536.59</v>
      </c>
      <c r="I292" s="12">
        <f>H292</f>
        <v>2576536.59</v>
      </c>
      <c r="J292" s="12">
        <v>2861738.99</v>
      </c>
      <c r="K292" s="12">
        <v>2861738.99</v>
      </c>
      <c r="L292" s="12">
        <v>2360956.11</v>
      </c>
      <c r="M292" s="67">
        <f>L292-K292</f>
        <v>-500782.88</v>
      </c>
      <c r="N292" s="67" t="s">
        <v>126</v>
      </c>
    </row>
    <row r="293" spans="1:14" s="3" customFormat="1" ht="13.5" customHeight="1">
      <c r="A293" s="49">
        <v>231</v>
      </c>
      <c r="B293" s="50" t="s">
        <v>424</v>
      </c>
      <c r="C293" s="12">
        <v>562.4</v>
      </c>
      <c r="D293" s="15"/>
      <c r="E293" s="12"/>
      <c r="F293" s="12"/>
      <c r="G293" s="12">
        <v>2548768.13</v>
      </c>
      <c r="H293" s="12">
        <v>2548768.13</v>
      </c>
      <c r="I293" s="12">
        <f>H293</f>
        <v>2548768.13</v>
      </c>
      <c r="J293" s="12">
        <v>2828715.73</v>
      </c>
      <c r="K293" s="12">
        <v>2828715.73</v>
      </c>
      <c r="L293" s="12">
        <v>2335124.0699999998</v>
      </c>
      <c r="M293" s="67">
        <f>L293-K293</f>
        <v>-493591.66</v>
      </c>
      <c r="N293" s="67" t="s">
        <v>126</v>
      </c>
    </row>
    <row r="294" spans="1:14" s="3" customFormat="1" ht="30.75" customHeight="1">
      <c r="A294" s="233" t="s">
        <v>425</v>
      </c>
      <c r="B294" s="233"/>
      <c r="C294" s="12">
        <v>1471.6</v>
      </c>
      <c r="D294" s="26"/>
      <c r="E294" s="30"/>
      <c r="F294" s="30"/>
      <c r="G294" s="12">
        <f t="shared" ref="G294:M294" si="32">SUM(G292:G293)</f>
        <v>5125304.72</v>
      </c>
      <c r="H294" s="12">
        <f t="shared" si="32"/>
        <v>5125304.72</v>
      </c>
      <c r="I294" s="12">
        <f t="shared" si="32"/>
        <v>5125304.72</v>
      </c>
      <c r="J294" s="12">
        <f t="shared" si="32"/>
        <v>5690454.7199999997</v>
      </c>
      <c r="K294" s="12">
        <f t="shared" si="32"/>
        <v>5690454.7199999997</v>
      </c>
      <c r="L294" s="12">
        <f t="shared" si="32"/>
        <v>4696080.18</v>
      </c>
      <c r="M294" s="12">
        <f t="shared" si="32"/>
        <v>-994374.54</v>
      </c>
      <c r="N294" s="12"/>
    </row>
    <row r="295" spans="1:14" s="3" customFormat="1" ht="12" customHeight="1">
      <c r="A295" s="186" t="s">
        <v>426</v>
      </c>
      <c r="B295" s="187"/>
      <c r="C295" s="187"/>
      <c r="D295" s="187"/>
      <c r="E295" s="187"/>
      <c r="F295" s="187"/>
      <c r="G295" s="187"/>
      <c r="H295" s="187"/>
      <c r="I295" s="187"/>
      <c r="J295" s="187"/>
      <c r="K295" s="187"/>
      <c r="L295" s="187"/>
      <c r="M295" s="187"/>
      <c r="N295" s="187"/>
    </row>
    <row r="296" spans="1:14" s="3" customFormat="1" ht="12" customHeight="1">
      <c r="A296" s="38">
        <v>232</v>
      </c>
      <c r="B296" s="53" t="s">
        <v>427</v>
      </c>
      <c r="C296" s="12">
        <v>562.4</v>
      </c>
      <c r="D296" s="15"/>
      <c r="E296" s="12"/>
      <c r="F296" s="12"/>
      <c r="G296" s="12">
        <v>2319835.6</v>
      </c>
      <c r="H296" s="12">
        <v>2319835.6</v>
      </c>
      <c r="I296" s="12">
        <f>H296</f>
        <v>2319835.6</v>
      </c>
      <c r="J296" s="12">
        <v>2052302.78</v>
      </c>
      <c r="K296" s="12">
        <v>2052302.78</v>
      </c>
      <c r="L296" s="12">
        <v>2052302.78</v>
      </c>
      <c r="M296" s="67">
        <f>L296-K296</f>
        <v>0</v>
      </c>
      <c r="N296" s="67"/>
    </row>
    <row r="297" spans="1:14" s="3" customFormat="1" ht="43.5" customHeight="1">
      <c r="A297" s="233" t="s">
        <v>428</v>
      </c>
      <c r="B297" s="233"/>
      <c r="C297" s="12">
        <v>0</v>
      </c>
      <c r="D297" s="26"/>
      <c r="E297" s="30"/>
      <c r="F297" s="30"/>
      <c r="G297" s="12">
        <f t="shared" ref="G297:M297" si="33">SUM(G296)</f>
        <v>2319835.6</v>
      </c>
      <c r="H297" s="12">
        <f t="shared" si="33"/>
        <v>2319835.6</v>
      </c>
      <c r="I297" s="12">
        <f t="shared" si="33"/>
        <v>2319835.6</v>
      </c>
      <c r="J297" s="12">
        <f t="shared" si="33"/>
        <v>2052302.78</v>
      </c>
      <c r="K297" s="12">
        <f t="shared" si="33"/>
        <v>2052302.78</v>
      </c>
      <c r="L297" s="12">
        <f t="shared" si="33"/>
        <v>2052302.78</v>
      </c>
      <c r="M297" s="12">
        <f t="shared" si="33"/>
        <v>0</v>
      </c>
      <c r="N297" s="12"/>
    </row>
    <row r="298" spans="1:14" s="3" customFormat="1" ht="12" customHeight="1">
      <c r="A298" s="186" t="s">
        <v>429</v>
      </c>
      <c r="B298" s="187"/>
      <c r="C298" s="187"/>
      <c r="D298" s="187"/>
      <c r="E298" s="187"/>
      <c r="F298" s="187"/>
      <c r="G298" s="187"/>
      <c r="H298" s="187"/>
      <c r="I298" s="187"/>
      <c r="J298" s="187"/>
      <c r="K298" s="187"/>
      <c r="L298" s="187"/>
      <c r="M298" s="187"/>
      <c r="N298" s="187"/>
    </row>
    <row r="299" spans="1:14" s="3" customFormat="1" ht="12" customHeight="1">
      <c r="A299" s="38">
        <v>233</v>
      </c>
      <c r="B299" s="53" t="s">
        <v>430</v>
      </c>
      <c r="C299" s="12">
        <v>909.2</v>
      </c>
      <c r="D299" s="15"/>
      <c r="E299" s="12"/>
      <c r="F299" s="12"/>
      <c r="G299" s="12">
        <v>4570680.63</v>
      </c>
      <c r="H299" s="12">
        <v>4570680.63</v>
      </c>
      <c r="I299" s="12">
        <f>H299</f>
        <v>4570680.63</v>
      </c>
      <c r="J299" s="12">
        <v>4570680.63</v>
      </c>
      <c r="K299" s="12">
        <v>4478879.01</v>
      </c>
      <c r="L299" s="12">
        <v>4478879.01</v>
      </c>
      <c r="M299" s="67">
        <f>L299-K299</f>
        <v>0</v>
      </c>
      <c r="N299" s="67"/>
    </row>
    <row r="300" spans="1:14" s="3" customFormat="1" ht="14.25" customHeight="1">
      <c r="A300" s="38">
        <v>234</v>
      </c>
      <c r="B300" s="53" t="s">
        <v>431</v>
      </c>
      <c r="C300" s="12"/>
      <c r="D300" s="15"/>
      <c r="E300" s="12"/>
      <c r="F300" s="12"/>
      <c r="G300" s="12">
        <v>2538021.85</v>
      </c>
      <c r="H300" s="12">
        <v>2538021.85</v>
      </c>
      <c r="I300" s="12">
        <f>H300</f>
        <v>2538021.85</v>
      </c>
      <c r="J300" s="12">
        <v>2725024.85</v>
      </c>
      <c r="K300" s="12">
        <v>2725024.85</v>
      </c>
      <c r="L300" s="12">
        <v>2765386.59</v>
      </c>
      <c r="M300" s="67">
        <f>L300-K300</f>
        <v>40361.739999999802</v>
      </c>
      <c r="N300" s="67" t="s">
        <v>126</v>
      </c>
    </row>
    <row r="301" spans="1:14" s="3" customFormat="1" ht="13.5" customHeight="1">
      <c r="A301" s="38">
        <v>235</v>
      </c>
      <c r="B301" s="53" t="s">
        <v>432</v>
      </c>
      <c r="C301" s="12">
        <v>562.4</v>
      </c>
      <c r="D301" s="15"/>
      <c r="E301" s="12"/>
      <c r="F301" s="12"/>
      <c r="G301" s="12">
        <v>2508785.2799999998</v>
      </c>
      <c r="H301" s="12">
        <v>2508785.2799999998</v>
      </c>
      <c r="I301" s="12">
        <f>H301</f>
        <v>2508785.2799999998</v>
      </c>
      <c r="J301" s="12">
        <v>2715995.28</v>
      </c>
      <c r="K301" s="12">
        <v>2715995.28</v>
      </c>
      <c r="L301" s="12">
        <v>2879383</v>
      </c>
      <c r="M301" s="67">
        <f>L301-K301</f>
        <v>163387.72</v>
      </c>
      <c r="N301" s="67" t="s">
        <v>126</v>
      </c>
    </row>
    <row r="302" spans="1:14" s="3" customFormat="1" ht="27" customHeight="1">
      <c r="A302" s="233" t="s">
        <v>433</v>
      </c>
      <c r="B302" s="233"/>
      <c r="C302" s="12">
        <v>1471.6</v>
      </c>
      <c r="D302" s="26"/>
      <c r="E302" s="30"/>
      <c r="F302" s="30"/>
      <c r="G302" s="12">
        <f t="shared" ref="G302:M302" si="34">SUM(G299:G301)</f>
        <v>9617487.7599999998</v>
      </c>
      <c r="H302" s="12">
        <f t="shared" si="34"/>
        <v>9617487.7599999998</v>
      </c>
      <c r="I302" s="12">
        <f t="shared" si="34"/>
        <v>9617487.7599999998</v>
      </c>
      <c r="J302" s="12">
        <f t="shared" si="34"/>
        <v>10011700.76</v>
      </c>
      <c r="K302" s="12">
        <f t="shared" si="34"/>
        <v>9919899.1400000006</v>
      </c>
      <c r="L302" s="12">
        <f t="shared" si="34"/>
        <v>10123648.6</v>
      </c>
      <c r="M302" s="12">
        <f t="shared" si="34"/>
        <v>203749.46</v>
      </c>
      <c r="N302" s="12"/>
    </row>
    <row r="303" spans="1:14" s="3" customFormat="1" ht="12" customHeight="1">
      <c r="A303" s="200" t="s">
        <v>434</v>
      </c>
      <c r="B303" s="200"/>
      <c r="C303" s="200"/>
      <c r="D303" s="200"/>
      <c r="E303" s="200"/>
      <c r="F303" s="200"/>
      <c r="G303" s="200"/>
      <c r="H303" s="200"/>
      <c r="I303" s="200"/>
      <c r="J303" s="200"/>
      <c r="K303" s="200"/>
      <c r="L303" s="200"/>
      <c r="M303" s="200"/>
      <c r="N303" s="200"/>
    </row>
    <row r="304" spans="1:14" s="3" customFormat="1" ht="12" customHeight="1">
      <c r="A304" s="38">
        <v>236</v>
      </c>
      <c r="B304" s="53" t="s">
        <v>435</v>
      </c>
      <c r="C304" s="36"/>
      <c r="D304" s="42"/>
      <c r="E304" s="36"/>
      <c r="F304" s="36"/>
      <c r="G304" s="12">
        <v>2389757.84</v>
      </c>
      <c r="H304" s="12">
        <v>2389757.84</v>
      </c>
      <c r="I304" s="12">
        <f>H304</f>
        <v>2389757.84</v>
      </c>
      <c r="J304" s="12">
        <v>2389757.84</v>
      </c>
      <c r="K304" s="12">
        <v>1939201.81</v>
      </c>
      <c r="L304" s="12">
        <v>1939201.81</v>
      </c>
      <c r="M304" s="67">
        <f>L304-K304</f>
        <v>0</v>
      </c>
      <c r="N304" s="67"/>
    </row>
    <row r="305" spans="1:14" s="3" customFormat="1" ht="43.5" customHeight="1">
      <c r="A305" s="234" t="s">
        <v>436</v>
      </c>
      <c r="B305" s="234"/>
      <c r="C305" s="36"/>
      <c r="D305" s="42"/>
      <c r="E305" s="36"/>
      <c r="F305" s="36"/>
      <c r="G305" s="36">
        <f t="shared" ref="G305:M305" si="35">SUM(G304)</f>
        <v>2389757.84</v>
      </c>
      <c r="H305" s="36">
        <f t="shared" si="35"/>
        <v>2389757.84</v>
      </c>
      <c r="I305" s="36">
        <f t="shared" si="35"/>
        <v>2389757.84</v>
      </c>
      <c r="J305" s="36">
        <f t="shared" si="35"/>
        <v>2389757.84</v>
      </c>
      <c r="K305" s="36">
        <f t="shared" si="35"/>
        <v>1939201.81</v>
      </c>
      <c r="L305" s="36">
        <f t="shared" si="35"/>
        <v>1939201.81</v>
      </c>
      <c r="M305" s="36">
        <f t="shared" si="35"/>
        <v>0</v>
      </c>
      <c r="N305" s="36"/>
    </row>
    <row r="306" spans="1:14" s="3" customFormat="1" ht="12" customHeight="1">
      <c r="A306" s="200" t="s">
        <v>437</v>
      </c>
      <c r="B306" s="200"/>
      <c r="C306" s="200"/>
      <c r="D306" s="200"/>
      <c r="E306" s="200"/>
      <c r="F306" s="200"/>
      <c r="G306" s="200"/>
      <c r="H306" s="200"/>
      <c r="I306" s="200"/>
      <c r="J306" s="200"/>
      <c r="K306" s="200"/>
      <c r="L306" s="200"/>
      <c r="M306" s="200"/>
      <c r="N306" s="200"/>
    </row>
    <row r="307" spans="1:14" s="3" customFormat="1" ht="12" customHeight="1">
      <c r="A307" s="79">
        <v>237</v>
      </c>
      <c r="B307" s="35" t="s">
        <v>439</v>
      </c>
      <c r="C307" s="39"/>
      <c r="D307" s="40"/>
      <c r="E307" s="30"/>
      <c r="F307" s="30"/>
      <c r="G307" s="12">
        <v>2738078.43</v>
      </c>
      <c r="H307" s="12">
        <v>2738078.43</v>
      </c>
      <c r="I307" s="12">
        <f>H307</f>
        <v>2738078.43</v>
      </c>
      <c r="J307" s="12">
        <v>2738078.43</v>
      </c>
      <c r="K307" s="12">
        <v>2738078.43</v>
      </c>
      <c r="L307" s="12">
        <v>2738078.43</v>
      </c>
      <c r="M307" s="67">
        <f>L307-K307</f>
        <v>0</v>
      </c>
      <c r="N307" s="67"/>
    </row>
    <row r="308" spans="1:14" s="3" customFormat="1" ht="43.5" customHeight="1">
      <c r="A308" s="239" t="s">
        <v>440</v>
      </c>
      <c r="B308" s="240"/>
      <c r="C308" s="36"/>
      <c r="D308" s="42"/>
      <c r="E308" s="36"/>
      <c r="F308" s="36"/>
      <c r="G308" s="36">
        <f t="shared" ref="G308:M308" si="36">SUM(G307:G307)</f>
        <v>2738078.43</v>
      </c>
      <c r="H308" s="36">
        <f t="shared" si="36"/>
        <v>2738078.43</v>
      </c>
      <c r="I308" s="36">
        <f t="shared" si="36"/>
        <v>2738078.43</v>
      </c>
      <c r="J308" s="36">
        <f t="shared" si="36"/>
        <v>2738078.43</v>
      </c>
      <c r="K308" s="36">
        <f t="shared" si="36"/>
        <v>2738078.43</v>
      </c>
      <c r="L308" s="36">
        <f t="shared" si="36"/>
        <v>2738078.43</v>
      </c>
      <c r="M308" s="36">
        <f t="shared" si="36"/>
        <v>0</v>
      </c>
      <c r="N308" s="36"/>
    </row>
    <row r="309" spans="1:14" s="3" customFormat="1" ht="12" customHeight="1">
      <c r="A309" s="189" t="s">
        <v>445</v>
      </c>
      <c r="B309" s="190"/>
      <c r="C309" s="190"/>
      <c r="D309" s="190"/>
      <c r="E309" s="190"/>
      <c r="F309" s="190"/>
      <c r="G309" s="190"/>
      <c r="H309" s="190"/>
      <c r="I309" s="190"/>
      <c r="J309" s="190"/>
      <c r="K309" s="190"/>
      <c r="L309" s="190"/>
      <c r="M309" s="190"/>
      <c r="N309" s="190"/>
    </row>
    <row r="310" spans="1:14" s="3" customFormat="1" ht="12" customHeight="1">
      <c r="A310" s="13">
        <v>238</v>
      </c>
      <c r="B310" s="11" t="s">
        <v>446</v>
      </c>
      <c r="C310" s="12"/>
      <c r="D310" s="15"/>
      <c r="E310" s="12"/>
      <c r="F310" s="12"/>
      <c r="G310" s="12">
        <v>3138711.03</v>
      </c>
      <c r="H310" s="12">
        <v>3138711.03</v>
      </c>
      <c r="I310" s="12">
        <f>H310</f>
        <v>3138711.03</v>
      </c>
      <c r="J310" s="12">
        <v>3226764.44</v>
      </c>
      <c r="K310" s="12">
        <v>3226764.44</v>
      </c>
      <c r="L310" s="12">
        <v>3226764.44</v>
      </c>
      <c r="M310" s="67">
        <f>L310-K310</f>
        <v>0</v>
      </c>
      <c r="N310" s="67"/>
    </row>
    <row r="311" spans="1:14" s="3" customFormat="1" ht="43.5" customHeight="1">
      <c r="A311" s="233" t="s">
        <v>448</v>
      </c>
      <c r="B311" s="233"/>
      <c r="C311" s="12">
        <v>894.2</v>
      </c>
      <c r="D311" s="26"/>
      <c r="E311" s="30"/>
      <c r="F311" s="30"/>
      <c r="G311" s="12">
        <f t="shared" ref="G311:M311" si="37">SUM(G310:G310)</f>
        <v>3138711.03</v>
      </c>
      <c r="H311" s="12">
        <f t="shared" si="37"/>
        <v>3138711.03</v>
      </c>
      <c r="I311" s="12">
        <f t="shared" si="37"/>
        <v>3138711.03</v>
      </c>
      <c r="J311" s="12">
        <f t="shared" si="37"/>
        <v>3226764.44</v>
      </c>
      <c r="K311" s="12">
        <f t="shared" si="37"/>
        <v>3226764.44</v>
      </c>
      <c r="L311" s="12">
        <f t="shared" si="37"/>
        <v>3226764.44</v>
      </c>
      <c r="M311" s="12">
        <f t="shared" si="37"/>
        <v>0</v>
      </c>
      <c r="N311" s="12"/>
    </row>
    <row r="312" spans="1:14" s="3" customFormat="1" ht="12" customHeight="1">
      <c r="A312" s="186" t="s">
        <v>449</v>
      </c>
      <c r="B312" s="187"/>
      <c r="C312" s="187"/>
      <c r="D312" s="187"/>
      <c r="E312" s="187"/>
      <c r="F312" s="187"/>
      <c r="G312" s="187"/>
      <c r="H312" s="187"/>
      <c r="I312" s="187"/>
      <c r="J312" s="187"/>
      <c r="K312" s="187"/>
      <c r="L312" s="187"/>
      <c r="M312" s="187"/>
      <c r="N312" s="187"/>
    </row>
    <row r="313" spans="1:14" s="3" customFormat="1" ht="12" customHeight="1">
      <c r="A313" s="13">
        <v>239</v>
      </c>
      <c r="B313" s="11" t="s">
        <v>450</v>
      </c>
      <c r="C313" s="12">
        <v>909.2</v>
      </c>
      <c r="D313" s="15"/>
      <c r="E313" s="12"/>
      <c r="F313" s="12"/>
      <c r="G313" s="12">
        <v>3913033.05</v>
      </c>
      <c r="H313" s="12">
        <v>3913033.05</v>
      </c>
      <c r="I313" s="12">
        <v>3691833.03</v>
      </c>
      <c r="J313" s="12">
        <v>3691833.03</v>
      </c>
      <c r="K313" s="12">
        <v>3691833.03</v>
      </c>
      <c r="L313" s="12">
        <v>3691833.03</v>
      </c>
      <c r="M313" s="67">
        <f>L313-K313</f>
        <v>0</v>
      </c>
      <c r="N313" s="67"/>
    </row>
    <row r="314" spans="1:14" s="3" customFormat="1" ht="12" customHeight="1">
      <c r="A314" s="13">
        <v>240</v>
      </c>
      <c r="B314" s="11" t="s">
        <v>451</v>
      </c>
      <c r="C314" s="12">
        <v>562.4</v>
      </c>
      <c r="D314" s="15"/>
      <c r="E314" s="12"/>
      <c r="F314" s="12"/>
      <c r="G314" s="12">
        <v>2081776.58</v>
      </c>
      <c r="H314" s="12">
        <v>2081776.58</v>
      </c>
      <c r="I314" s="12">
        <v>2081776.58</v>
      </c>
      <c r="J314" s="12">
        <v>2180088.4</v>
      </c>
      <c r="K314" s="12">
        <v>2180088.4</v>
      </c>
      <c r="L314" s="12">
        <v>2180088.4</v>
      </c>
      <c r="M314" s="67">
        <f>L314-K314</f>
        <v>0</v>
      </c>
      <c r="N314" s="67"/>
    </row>
    <row r="315" spans="1:14" s="3" customFormat="1" ht="25.5" customHeight="1">
      <c r="A315" s="233" t="s">
        <v>452</v>
      </c>
      <c r="B315" s="233"/>
      <c r="C315" s="12">
        <v>1471.6</v>
      </c>
      <c r="D315" s="26"/>
      <c r="E315" s="30"/>
      <c r="F315" s="30"/>
      <c r="G315" s="12">
        <f t="shared" ref="G315:M315" si="38">SUM(G313:G314)</f>
        <v>5994809.6299999999</v>
      </c>
      <c r="H315" s="12">
        <f t="shared" si="38"/>
        <v>5994809.6299999999</v>
      </c>
      <c r="I315" s="12">
        <f t="shared" si="38"/>
        <v>5773609.6100000003</v>
      </c>
      <c r="J315" s="12">
        <f t="shared" si="38"/>
        <v>5871921.4299999997</v>
      </c>
      <c r="K315" s="12">
        <f t="shared" si="38"/>
        <v>5871921.4299999997</v>
      </c>
      <c r="L315" s="12">
        <f t="shared" si="38"/>
        <v>5871921.4299999997</v>
      </c>
      <c r="M315" s="12">
        <f t="shared" si="38"/>
        <v>0</v>
      </c>
      <c r="N315" s="12"/>
    </row>
    <row r="316" spans="1:14" s="3" customFormat="1" ht="12" customHeight="1">
      <c r="A316" s="186" t="s">
        <v>453</v>
      </c>
      <c r="B316" s="187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</row>
    <row r="317" spans="1:14" s="3" customFormat="1" ht="12" customHeight="1">
      <c r="A317" s="13">
        <v>241</v>
      </c>
      <c r="B317" s="35" t="s">
        <v>454</v>
      </c>
      <c r="C317" s="12">
        <v>909.2</v>
      </c>
      <c r="D317" s="15"/>
      <c r="E317" s="12"/>
      <c r="F317" s="12"/>
      <c r="G317" s="12">
        <v>3701681.09</v>
      </c>
      <c r="H317" s="12">
        <v>3701681.09</v>
      </c>
      <c r="I317" s="12">
        <f>H317</f>
        <v>3701681.09</v>
      </c>
      <c r="J317" s="12">
        <v>3701681.09</v>
      </c>
      <c r="K317" s="12">
        <v>3701681.09</v>
      </c>
      <c r="L317" s="12">
        <v>3499407.38</v>
      </c>
      <c r="M317" s="67">
        <f>L317-K317</f>
        <v>-202273.71</v>
      </c>
      <c r="N317" s="67" t="s">
        <v>126</v>
      </c>
    </row>
    <row r="318" spans="1:14" s="3" customFormat="1" ht="12" customHeight="1">
      <c r="A318" s="13">
        <v>242</v>
      </c>
      <c r="B318" s="35" t="s">
        <v>455</v>
      </c>
      <c r="C318" s="12">
        <v>562.4</v>
      </c>
      <c r="D318" s="15"/>
      <c r="E318" s="12"/>
      <c r="F318" s="12"/>
      <c r="G318" s="12">
        <v>4221808.32</v>
      </c>
      <c r="H318" s="12">
        <v>4221808.32</v>
      </c>
      <c r="I318" s="12">
        <f>H318</f>
        <v>4221808.32</v>
      </c>
      <c r="J318" s="12">
        <v>4221808.32</v>
      </c>
      <c r="K318" s="12">
        <v>4221808.32</v>
      </c>
      <c r="L318" s="12">
        <v>3795956.43</v>
      </c>
      <c r="M318" s="67">
        <f>L318-K318</f>
        <v>-425851.89</v>
      </c>
      <c r="N318" s="67" t="s">
        <v>126</v>
      </c>
    </row>
    <row r="319" spans="1:14" s="3" customFormat="1" ht="27.75" customHeight="1">
      <c r="A319" s="233" t="s">
        <v>456</v>
      </c>
      <c r="B319" s="233"/>
      <c r="C319" s="12">
        <v>1471.6</v>
      </c>
      <c r="D319" s="26"/>
      <c r="E319" s="30"/>
      <c r="F319" s="30"/>
      <c r="G319" s="12">
        <f t="shared" ref="G319:M319" si="39">SUM(G317:G318)</f>
        <v>7923489.4100000001</v>
      </c>
      <c r="H319" s="12">
        <f t="shared" si="39"/>
        <v>7923489.4100000001</v>
      </c>
      <c r="I319" s="12">
        <f t="shared" si="39"/>
        <v>7923489.4100000001</v>
      </c>
      <c r="J319" s="12">
        <f t="shared" si="39"/>
        <v>7923489.4100000001</v>
      </c>
      <c r="K319" s="12">
        <f t="shared" si="39"/>
        <v>7923489.4100000001</v>
      </c>
      <c r="L319" s="12">
        <f t="shared" si="39"/>
        <v>7295363.8099999996</v>
      </c>
      <c r="M319" s="12">
        <f t="shared" si="39"/>
        <v>-628125.6</v>
      </c>
      <c r="N319" s="12"/>
    </row>
    <row r="320" spans="1:14" s="3" customFormat="1" ht="12" customHeight="1">
      <c r="A320" s="200" t="s">
        <v>457</v>
      </c>
      <c r="B320" s="200"/>
      <c r="C320" s="200"/>
      <c r="D320" s="200"/>
      <c r="E320" s="200"/>
      <c r="F320" s="200"/>
      <c r="G320" s="200"/>
      <c r="H320" s="200"/>
      <c r="I320" s="200"/>
      <c r="J320" s="200"/>
      <c r="K320" s="200"/>
      <c r="L320" s="200"/>
      <c r="M320" s="200"/>
      <c r="N320" s="200"/>
    </row>
    <row r="321" spans="1:15" s="3" customFormat="1" ht="12" customHeight="1">
      <c r="A321" s="13">
        <v>243</v>
      </c>
      <c r="B321" s="11" t="s">
        <v>459</v>
      </c>
      <c r="C321" s="36"/>
      <c r="D321" s="42"/>
      <c r="E321" s="36"/>
      <c r="F321" s="36"/>
      <c r="G321" s="12">
        <v>2203335.92</v>
      </c>
      <c r="H321" s="12">
        <v>2203335.92</v>
      </c>
      <c r="I321" s="12">
        <f>H321</f>
        <v>2203335.92</v>
      </c>
      <c r="J321" s="12">
        <v>2203335.92</v>
      </c>
      <c r="K321" s="12">
        <v>2203335.92</v>
      </c>
      <c r="L321" s="12">
        <v>2138929.19</v>
      </c>
      <c r="M321" s="67">
        <f>L321-K321</f>
        <v>-64406.73</v>
      </c>
      <c r="N321" s="67" t="s">
        <v>126</v>
      </c>
    </row>
    <row r="322" spans="1:15" s="3" customFormat="1" ht="12" customHeight="1">
      <c r="A322" s="13">
        <v>244</v>
      </c>
      <c r="B322" s="11" t="s">
        <v>460</v>
      </c>
      <c r="C322" s="36"/>
      <c r="D322" s="42"/>
      <c r="E322" s="36"/>
      <c r="F322" s="36"/>
      <c r="G322" s="12">
        <v>1537529.67</v>
      </c>
      <c r="H322" s="12">
        <v>1537529.67</v>
      </c>
      <c r="I322" s="12">
        <f>H322</f>
        <v>1537529.67</v>
      </c>
      <c r="J322" s="12">
        <v>1537529.67</v>
      </c>
      <c r="K322" s="12">
        <v>1537529.67</v>
      </c>
      <c r="L322" s="12">
        <v>1222791.47</v>
      </c>
      <c r="M322" s="67">
        <f>L322-K322</f>
        <v>-314738.2</v>
      </c>
      <c r="N322" s="67" t="s">
        <v>126</v>
      </c>
    </row>
    <row r="323" spans="1:15" s="3" customFormat="1" ht="43.5" customHeight="1">
      <c r="A323" s="234" t="s">
        <v>461</v>
      </c>
      <c r="B323" s="234"/>
      <c r="C323" s="36"/>
      <c r="D323" s="42"/>
      <c r="E323" s="36"/>
      <c r="F323" s="36"/>
      <c r="G323" s="36">
        <f t="shared" ref="G323:M323" si="40">SUM(G321:G322)</f>
        <v>3740865.59</v>
      </c>
      <c r="H323" s="36">
        <f t="shared" si="40"/>
        <v>3740865.59</v>
      </c>
      <c r="I323" s="36">
        <f t="shared" si="40"/>
        <v>3740865.59</v>
      </c>
      <c r="J323" s="36">
        <f t="shared" si="40"/>
        <v>3740865.59</v>
      </c>
      <c r="K323" s="36">
        <f t="shared" si="40"/>
        <v>3740865.59</v>
      </c>
      <c r="L323" s="36">
        <f t="shared" si="40"/>
        <v>3361720.66</v>
      </c>
      <c r="M323" s="36">
        <f t="shared" si="40"/>
        <v>-379144.93</v>
      </c>
      <c r="N323" s="36"/>
    </row>
    <row r="324" spans="1:15" s="3" customFormat="1" ht="12" customHeight="1">
      <c r="A324" s="200" t="s">
        <v>462</v>
      </c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200"/>
      <c r="N324" s="200"/>
    </row>
    <row r="325" spans="1:15" s="3" customFormat="1" ht="12" customHeight="1">
      <c r="A325" s="13">
        <v>245</v>
      </c>
      <c r="B325" s="11" t="s">
        <v>463</v>
      </c>
      <c r="C325" s="36"/>
      <c r="D325" s="42"/>
      <c r="E325" s="36"/>
      <c r="F325" s="36"/>
      <c r="G325" s="12">
        <v>3956278.9</v>
      </c>
      <c r="H325" s="12">
        <v>3956278.9</v>
      </c>
      <c r="I325" s="12">
        <f>H325</f>
        <v>3956278.9</v>
      </c>
      <c r="J325" s="12">
        <v>3956278.9</v>
      </c>
      <c r="K325" s="12">
        <v>3956278.9</v>
      </c>
      <c r="L325" s="12">
        <v>3714394.06</v>
      </c>
      <c r="M325" s="67">
        <f>L325-K325</f>
        <v>-241884.84</v>
      </c>
      <c r="N325" s="67" t="s">
        <v>126</v>
      </c>
    </row>
    <row r="326" spans="1:15" s="3" customFormat="1" ht="30.75" customHeight="1">
      <c r="A326" s="234" t="s">
        <v>464</v>
      </c>
      <c r="B326" s="234"/>
      <c r="C326" s="36"/>
      <c r="D326" s="42"/>
      <c r="E326" s="36"/>
      <c r="F326" s="36"/>
      <c r="G326" s="36">
        <f t="shared" ref="G326:M326" si="41">SUM(G325)</f>
        <v>3956278.9</v>
      </c>
      <c r="H326" s="36">
        <f t="shared" si="41"/>
        <v>3956278.9</v>
      </c>
      <c r="I326" s="36">
        <f t="shared" si="41"/>
        <v>3956278.9</v>
      </c>
      <c r="J326" s="36">
        <f t="shared" si="41"/>
        <v>3956278.9</v>
      </c>
      <c r="K326" s="36">
        <f t="shared" si="41"/>
        <v>3956278.9</v>
      </c>
      <c r="L326" s="36">
        <f t="shared" si="41"/>
        <v>3714394.06</v>
      </c>
      <c r="M326" s="36">
        <f t="shared" si="41"/>
        <v>-241884.84</v>
      </c>
      <c r="N326" s="36"/>
    </row>
    <row r="327" spans="1:15" s="3" customFormat="1" ht="12" customHeight="1">
      <c r="A327" s="186" t="s">
        <v>465</v>
      </c>
      <c r="B327" s="187"/>
      <c r="C327" s="187"/>
      <c r="D327" s="187"/>
      <c r="E327" s="187"/>
      <c r="F327" s="187"/>
      <c r="G327" s="187"/>
      <c r="H327" s="187"/>
      <c r="I327" s="187"/>
      <c r="J327" s="187"/>
      <c r="K327" s="187"/>
      <c r="L327" s="187"/>
      <c r="M327" s="187"/>
      <c r="N327" s="187"/>
    </row>
    <row r="328" spans="1:15" s="3" customFormat="1" ht="12" customHeight="1">
      <c r="A328" s="13">
        <v>246</v>
      </c>
      <c r="B328" s="35" t="s">
        <v>466</v>
      </c>
      <c r="C328" s="12">
        <v>1289.5999999999999</v>
      </c>
      <c r="D328" s="15"/>
      <c r="E328" s="12"/>
      <c r="F328" s="12"/>
      <c r="G328" s="12">
        <v>5179896.5599999996</v>
      </c>
      <c r="H328" s="12">
        <v>5179896.5599999996</v>
      </c>
      <c r="I328" s="12">
        <f t="shared" ref="I328:I334" si="42">H328</f>
        <v>5179896.5599999996</v>
      </c>
      <c r="J328" s="12">
        <v>5179896.5599999996</v>
      </c>
      <c r="K328" s="12">
        <v>4593542.51</v>
      </c>
      <c r="L328" s="12">
        <v>4593542.51</v>
      </c>
      <c r="M328" s="67">
        <f t="shared" ref="M328:M334" si="43">L328-K328</f>
        <v>0</v>
      </c>
      <c r="N328" s="67"/>
    </row>
    <row r="329" spans="1:15" s="3" customFormat="1" ht="12" customHeight="1">
      <c r="A329" s="13">
        <v>247</v>
      </c>
      <c r="B329" s="35" t="s">
        <v>468</v>
      </c>
      <c r="C329" s="12"/>
      <c r="D329" s="15"/>
      <c r="E329" s="12"/>
      <c r="F329" s="12"/>
      <c r="G329" s="12">
        <v>5667220</v>
      </c>
      <c r="H329" s="12">
        <v>5667220</v>
      </c>
      <c r="I329" s="12">
        <f t="shared" si="42"/>
        <v>5667220</v>
      </c>
      <c r="J329" s="12">
        <v>5667220</v>
      </c>
      <c r="K329" s="12">
        <v>5667220</v>
      </c>
      <c r="L329" s="12">
        <v>5779441.6200000001</v>
      </c>
      <c r="M329" s="67">
        <f t="shared" si="43"/>
        <v>112221.62</v>
      </c>
      <c r="N329" s="67" t="s">
        <v>126</v>
      </c>
    </row>
    <row r="330" spans="1:15" s="3" customFormat="1" ht="12" customHeight="1">
      <c r="A330" s="13">
        <v>248</v>
      </c>
      <c r="B330" s="35" t="s">
        <v>469</v>
      </c>
      <c r="C330" s="12"/>
      <c r="D330" s="15"/>
      <c r="E330" s="12"/>
      <c r="F330" s="12"/>
      <c r="G330" s="12">
        <v>2838437.43</v>
      </c>
      <c r="H330" s="12">
        <v>2838437.43</v>
      </c>
      <c r="I330" s="12">
        <f t="shared" si="42"/>
        <v>2838437.43</v>
      </c>
      <c r="J330" s="12">
        <v>2838437.43</v>
      </c>
      <c r="K330" s="12">
        <v>2838437.43</v>
      </c>
      <c r="L330" s="12">
        <v>2044609.94</v>
      </c>
      <c r="M330" s="67">
        <f t="shared" si="43"/>
        <v>-793827.49</v>
      </c>
      <c r="N330" s="67" t="s">
        <v>126</v>
      </c>
      <c r="O330" s="24"/>
    </row>
    <row r="331" spans="1:15" s="3" customFormat="1" ht="12" customHeight="1">
      <c r="A331" s="13">
        <v>249</v>
      </c>
      <c r="B331" s="35" t="s">
        <v>470</v>
      </c>
      <c r="C331" s="12"/>
      <c r="D331" s="15"/>
      <c r="E331" s="12"/>
      <c r="F331" s="12"/>
      <c r="G331" s="12">
        <v>3864784.94</v>
      </c>
      <c r="H331" s="12">
        <v>3864784.94</v>
      </c>
      <c r="I331" s="12">
        <f t="shared" si="42"/>
        <v>3864784.94</v>
      </c>
      <c r="J331" s="12">
        <v>3864784.94</v>
      </c>
      <c r="K331" s="12">
        <v>3864784.94</v>
      </c>
      <c r="L331" s="12">
        <v>3864784.94</v>
      </c>
      <c r="M331" s="67">
        <f t="shared" si="43"/>
        <v>0</v>
      </c>
      <c r="N331" s="67"/>
    </row>
    <row r="332" spans="1:15" s="3" customFormat="1" ht="12" customHeight="1">
      <c r="A332" s="13">
        <v>250</v>
      </c>
      <c r="B332" s="35" t="s">
        <v>471</v>
      </c>
      <c r="C332" s="12"/>
      <c r="D332" s="15"/>
      <c r="E332" s="12"/>
      <c r="F332" s="12"/>
      <c r="G332" s="12">
        <v>3050030.25</v>
      </c>
      <c r="H332" s="12">
        <v>3050030.25</v>
      </c>
      <c r="I332" s="12">
        <f t="shared" si="42"/>
        <v>3050030.25</v>
      </c>
      <c r="J332" s="12">
        <v>3050030.25</v>
      </c>
      <c r="K332" s="12">
        <v>3050030.25</v>
      </c>
      <c r="L332" s="12">
        <v>2520811.37</v>
      </c>
      <c r="M332" s="67">
        <f t="shared" si="43"/>
        <v>-529218.88</v>
      </c>
      <c r="N332" s="67" t="s">
        <v>126</v>
      </c>
    </row>
    <row r="333" spans="1:15" s="3" customFormat="1" ht="12" customHeight="1">
      <c r="A333" s="13">
        <v>251</v>
      </c>
      <c r="B333" s="35" t="s">
        <v>472</v>
      </c>
      <c r="C333" s="12"/>
      <c r="D333" s="15"/>
      <c r="E333" s="12"/>
      <c r="F333" s="12"/>
      <c r="G333" s="12">
        <v>2104737.92</v>
      </c>
      <c r="H333" s="12">
        <v>2104737.92</v>
      </c>
      <c r="I333" s="12">
        <f t="shared" si="42"/>
        <v>2104737.92</v>
      </c>
      <c r="J333" s="12">
        <v>2104737.92</v>
      </c>
      <c r="K333" s="12">
        <v>2104737.92</v>
      </c>
      <c r="L333" s="12">
        <v>2104737.92</v>
      </c>
      <c r="M333" s="67">
        <f t="shared" si="43"/>
        <v>0</v>
      </c>
      <c r="N333" s="67"/>
    </row>
    <row r="334" spans="1:15" s="3" customFormat="1" ht="12" customHeight="1">
      <c r="A334" s="13">
        <v>252</v>
      </c>
      <c r="B334" s="35" t="s">
        <v>473</v>
      </c>
      <c r="C334" s="12"/>
      <c r="D334" s="15"/>
      <c r="E334" s="12"/>
      <c r="F334" s="12"/>
      <c r="G334" s="12">
        <v>5066796.5</v>
      </c>
      <c r="H334" s="12">
        <v>5066796.5</v>
      </c>
      <c r="I334" s="12">
        <f t="shared" si="42"/>
        <v>5066796.5</v>
      </c>
      <c r="J334" s="12">
        <v>5066796.5</v>
      </c>
      <c r="K334" s="12">
        <v>4982469.59</v>
      </c>
      <c r="L334" s="12">
        <v>4982469.59</v>
      </c>
      <c r="M334" s="67">
        <f t="shared" si="43"/>
        <v>0</v>
      </c>
      <c r="N334" s="67"/>
    </row>
    <row r="335" spans="1:15" s="3" customFormat="1" ht="43.5" customHeight="1">
      <c r="A335" s="233" t="s">
        <v>474</v>
      </c>
      <c r="B335" s="233"/>
      <c r="C335" s="12">
        <v>1289.5999999999999</v>
      </c>
      <c r="D335" s="26"/>
      <c r="E335" s="30"/>
      <c r="F335" s="30"/>
      <c r="G335" s="12">
        <f t="shared" ref="G335:M335" si="44">SUM(G328:G334)</f>
        <v>27771903.600000001</v>
      </c>
      <c r="H335" s="12">
        <f t="shared" si="44"/>
        <v>27771903.600000001</v>
      </c>
      <c r="I335" s="12">
        <f t="shared" si="44"/>
        <v>27771903.600000001</v>
      </c>
      <c r="J335" s="12">
        <f t="shared" si="44"/>
        <v>27771903.600000001</v>
      </c>
      <c r="K335" s="12">
        <f t="shared" si="44"/>
        <v>27101222.640000001</v>
      </c>
      <c r="L335" s="12">
        <f t="shared" si="44"/>
        <v>25890397.890000001</v>
      </c>
      <c r="M335" s="12">
        <f t="shared" si="44"/>
        <v>-1210824.75</v>
      </c>
      <c r="N335" s="12"/>
    </row>
    <row r="336" spans="1:15" s="3" customFormat="1" ht="12" customHeight="1">
      <c r="A336" s="200" t="s">
        <v>475</v>
      </c>
      <c r="B336" s="200"/>
      <c r="C336" s="200"/>
      <c r="D336" s="200"/>
      <c r="E336" s="200"/>
      <c r="F336" s="200"/>
      <c r="G336" s="200"/>
      <c r="H336" s="200"/>
      <c r="I336" s="200"/>
      <c r="J336" s="200"/>
      <c r="K336" s="200"/>
      <c r="L336" s="200"/>
      <c r="M336" s="200"/>
      <c r="N336" s="200"/>
    </row>
    <row r="337" spans="1:14" s="3" customFormat="1" ht="12" customHeight="1">
      <c r="A337" s="13">
        <v>253</v>
      </c>
      <c r="B337" s="11" t="s">
        <v>476</v>
      </c>
      <c r="C337" s="36"/>
      <c r="D337" s="42"/>
      <c r="E337" s="36"/>
      <c r="F337" s="36"/>
      <c r="G337" s="12">
        <v>3075567.28</v>
      </c>
      <c r="H337" s="12">
        <v>2847140.13</v>
      </c>
      <c r="I337" s="12">
        <f>H337</f>
        <v>2847140.13</v>
      </c>
      <c r="J337" s="12">
        <v>2847140.13</v>
      </c>
      <c r="K337" s="12">
        <v>2847140.13</v>
      </c>
      <c r="L337" s="12">
        <v>2847140.13</v>
      </c>
      <c r="M337" s="67">
        <f>L337-K337</f>
        <v>0</v>
      </c>
      <c r="N337" s="67"/>
    </row>
    <row r="338" spans="1:14" s="3" customFormat="1" ht="26.25" customHeight="1">
      <c r="A338" s="234" t="s">
        <v>477</v>
      </c>
      <c r="B338" s="234"/>
      <c r="C338" s="36"/>
      <c r="D338" s="42"/>
      <c r="E338" s="36"/>
      <c r="F338" s="36"/>
      <c r="G338" s="36">
        <f t="shared" ref="G338:M338" si="45">SUM(G337)</f>
        <v>3075567.28</v>
      </c>
      <c r="H338" s="36">
        <f t="shared" si="45"/>
        <v>2847140.13</v>
      </c>
      <c r="I338" s="36">
        <f t="shared" si="45"/>
        <v>2847140.13</v>
      </c>
      <c r="J338" s="36">
        <f t="shared" si="45"/>
        <v>2847140.13</v>
      </c>
      <c r="K338" s="36">
        <f t="shared" si="45"/>
        <v>2847140.13</v>
      </c>
      <c r="L338" s="36">
        <f t="shared" si="45"/>
        <v>2847140.13</v>
      </c>
      <c r="M338" s="36">
        <f t="shared" si="45"/>
        <v>0</v>
      </c>
      <c r="N338" s="36"/>
    </row>
    <row r="339" spans="1:14" ht="12.75" customHeight="1"/>
    <row r="340" spans="1:14" ht="12.75" customHeight="1">
      <c r="B340" s="2" t="s">
        <v>478</v>
      </c>
    </row>
    <row r="341" spans="1:14" ht="12.75" customHeight="1">
      <c r="B341" s="2" t="s">
        <v>479</v>
      </c>
    </row>
    <row r="342" spans="1:14" ht="12.75" customHeight="1"/>
    <row r="343" spans="1:14" ht="12.75" customHeight="1"/>
    <row r="344" spans="1:14" ht="12.75" customHeight="1"/>
    <row r="345" spans="1:14" ht="12.75" customHeight="1"/>
    <row r="346" spans="1:14" ht="12.75" customHeight="1"/>
    <row r="347" spans="1:14" ht="12.75" customHeight="1"/>
    <row r="348" spans="1:14" ht="12.75" customHeight="1"/>
    <row r="349" spans="1:14" ht="12.75" customHeight="1"/>
    <row r="350" spans="1:14" ht="12.75" customHeight="1"/>
    <row r="351" spans="1:14" ht="12.75" customHeight="1"/>
    <row r="352" spans="1:14" ht="12.75" customHeight="1"/>
  </sheetData>
  <autoFilter ref="A8:N352"/>
  <mergeCells count="89">
    <mergeCell ref="A1:N1"/>
    <mergeCell ref="A9:N9"/>
    <mergeCell ref="A10:B10"/>
    <mergeCell ref="A11:N11"/>
    <mergeCell ref="A160:B160"/>
    <mergeCell ref="A161:N161"/>
    <mergeCell ref="A167:B167"/>
    <mergeCell ref="A168:N168"/>
    <mergeCell ref="A172:B172"/>
    <mergeCell ref="A173:N173"/>
    <mergeCell ref="A179:B179"/>
    <mergeCell ref="A180:N180"/>
    <mergeCell ref="A184:B184"/>
    <mergeCell ref="A185:N185"/>
    <mergeCell ref="A192:B192"/>
    <mergeCell ref="A193:N193"/>
    <mergeCell ref="A197:B197"/>
    <mergeCell ref="A198:N198"/>
    <mergeCell ref="A210:B210"/>
    <mergeCell ref="A211:N211"/>
    <mergeCell ref="A217:B217"/>
    <mergeCell ref="A218:N218"/>
    <mergeCell ref="A220:B220"/>
    <mergeCell ref="A221:N221"/>
    <mergeCell ref="A226:B226"/>
    <mergeCell ref="A227:N227"/>
    <mergeCell ref="A229:B229"/>
    <mergeCell ref="A230:N230"/>
    <mergeCell ref="A235:B235"/>
    <mergeCell ref="A236:N236"/>
    <mergeCell ref="A238:B238"/>
    <mergeCell ref="A239:N239"/>
    <mergeCell ref="A241:B241"/>
    <mergeCell ref="A242:N242"/>
    <mergeCell ref="A245:B245"/>
    <mergeCell ref="A246:N246"/>
    <mergeCell ref="A250:B250"/>
    <mergeCell ref="A251:N251"/>
    <mergeCell ref="A253:B253"/>
    <mergeCell ref="A254:N254"/>
    <mergeCell ref="A262:B262"/>
    <mergeCell ref="A263:N263"/>
    <mergeCell ref="A265:B265"/>
    <mergeCell ref="A266:N266"/>
    <mergeCell ref="A269:B269"/>
    <mergeCell ref="A270:N270"/>
    <mergeCell ref="A274:B274"/>
    <mergeCell ref="A275:N275"/>
    <mergeCell ref="A277:B277"/>
    <mergeCell ref="A278:N278"/>
    <mergeCell ref="A287:B287"/>
    <mergeCell ref="A288:N288"/>
    <mergeCell ref="A290:B290"/>
    <mergeCell ref="A291:N291"/>
    <mergeCell ref="A294:B294"/>
    <mergeCell ref="A295:N295"/>
    <mergeCell ref="A297:B297"/>
    <mergeCell ref="A298:N298"/>
    <mergeCell ref="A302:B302"/>
    <mergeCell ref="A303:N303"/>
    <mergeCell ref="A305:B305"/>
    <mergeCell ref="A306:N306"/>
    <mergeCell ref="A308:B308"/>
    <mergeCell ref="A309:N309"/>
    <mergeCell ref="A311:B311"/>
    <mergeCell ref="A326:B326"/>
    <mergeCell ref="A327:N327"/>
    <mergeCell ref="A335:B335"/>
    <mergeCell ref="A312:N312"/>
    <mergeCell ref="A315:B315"/>
    <mergeCell ref="A316:N316"/>
    <mergeCell ref="A319:B319"/>
    <mergeCell ref="A320:N320"/>
    <mergeCell ref="A336:N336"/>
    <mergeCell ref="A338:B338"/>
    <mergeCell ref="A2:A7"/>
    <mergeCell ref="B2:B7"/>
    <mergeCell ref="C2:C4"/>
    <mergeCell ref="C5:C7"/>
    <mergeCell ref="D2:D4"/>
    <mergeCell ref="D5:D7"/>
    <mergeCell ref="I2:I7"/>
    <mergeCell ref="J2:J7"/>
    <mergeCell ref="K2:K7"/>
    <mergeCell ref="L2:L7"/>
    <mergeCell ref="M2:M7"/>
    <mergeCell ref="N2:N7"/>
    <mergeCell ref="A323:B323"/>
    <mergeCell ref="A324:N324"/>
  </mergeCells>
  <pageMargins left="0.39370078740157499" right="0.31496062992126" top="0.24" bottom="0.31496062992126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8"/>
  <sheetViews>
    <sheetView view="pageBreakPreview" topLeftCell="A190" zoomScaleNormal="100" workbookViewId="0">
      <selection activeCell="N121" sqref="N121"/>
    </sheetView>
  </sheetViews>
  <sheetFormatPr defaultColWidth="9.33203125" defaultRowHeight="12.75"/>
  <cols>
    <col min="1" max="1" width="4.1640625" style="4" customWidth="1"/>
    <col min="2" max="2" width="40.33203125" style="4" customWidth="1"/>
    <col min="3" max="3" width="10.5" style="4" hidden="1" customWidth="1"/>
    <col min="4" max="4" width="9.5" style="4" hidden="1" customWidth="1"/>
    <col min="5" max="5" width="11.6640625" style="5" hidden="1" customWidth="1"/>
    <col min="6" max="6" width="9.6640625" style="5" hidden="1" customWidth="1"/>
    <col min="7" max="7" width="19.6640625" style="5" hidden="1" customWidth="1"/>
    <col min="8" max="9" width="21" style="5" hidden="1" customWidth="1"/>
    <col min="10" max="11" width="21" style="5" customWidth="1"/>
    <col min="12" max="12" width="25.83203125" style="5" customWidth="1"/>
    <col min="13" max="13" width="51.1640625" style="6" customWidth="1"/>
    <col min="14" max="14" width="11" style="4" customWidth="1"/>
    <col min="15" max="15" width="38.1640625" style="4" customWidth="1"/>
    <col min="16" max="16" width="23.1640625" style="4" customWidth="1"/>
    <col min="17" max="18" width="14.5" style="4" customWidth="1"/>
    <col min="19" max="19" width="16.5" style="4" customWidth="1"/>
    <col min="20" max="16384" width="9.33203125" style="4"/>
  </cols>
  <sheetData>
    <row r="1" spans="1:20" s="1" customFormat="1" ht="45" customHeight="1">
      <c r="A1" s="264" t="s">
        <v>480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6"/>
    </row>
    <row r="2" spans="1:20" s="2" customFormat="1" ht="11.25" customHeight="1">
      <c r="A2" s="207" t="s">
        <v>2</v>
      </c>
      <c r="B2" s="207" t="s">
        <v>3</v>
      </c>
      <c r="C2" s="235" t="s">
        <v>11</v>
      </c>
      <c r="D2" s="235" t="s">
        <v>116</v>
      </c>
      <c r="E2" s="8"/>
      <c r="F2" s="8"/>
      <c r="G2" s="254" t="s">
        <v>117</v>
      </c>
      <c r="H2" s="254" t="s">
        <v>117</v>
      </c>
      <c r="I2" s="270" t="s">
        <v>117</v>
      </c>
      <c r="J2" s="270" t="s">
        <v>117</v>
      </c>
      <c r="K2" s="255" t="s">
        <v>481</v>
      </c>
      <c r="L2" s="211" t="s">
        <v>119</v>
      </c>
      <c r="M2" s="211" t="s">
        <v>120</v>
      </c>
    </row>
    <row r="3" spans="1:20" s="2" customFormat="1" ht="11.25">
      <c r="A3" s="207"/>
      <c r="B3" s="207"/>
      <c r="C3" s="235"/>
      <c r="D3" s="235"/>
      <c r="E3" s="8"/>
      <c r="F3" s="8"/>
      <c r="G3" s="254"/>
      <c r="H3" s="254"/>
      <c r="I3" s="271"/>
      <c r="J3" s="271"/>
      <c r="K3" s="256"/>
      <c r="L3" s="211"/>
      <c r="M3" s="211"/>
    </row>
    <row r="4" spans="1:20" s="2" customFormat="1" ht="11.25">
      <c r="A4" s="207"/>
      <c r="B4" s="207"/>
      <c r="C4" s="235"/>
      <c r="D4" s="235"/>
      <c r="E4" s="8"/>
      <c r="F4" s="8"/>
      <c r="G4" s="254"/>
      <c r="H4" s="254"/>
      <c r="I4" s="271"/>
      <c r="J4" s="271"/>
      <c r="K4" s="256"/>
      <c r="L4" s="211"/>
      <c r="M4" s="211"/>
    </row>
    <row r="5" spans="1:20" s="2" customFormat="1" ht="11.25">
      <c r="A5" s="207"/>
      <c r="B5" s="207"/>
      <c r="C5" s="212" t="s">
        <v>98</v>
      </c>
      <c r="D5" s="212" t="s">
        <v>98</v>
      </c>
      <c r="E5" s="8"/>
      <c r="F5" s="8"/>
      <c r="G5" s="254"/>
      <c r="H5" s="254"/>
      <c r="I5" s="271"/>
      <c r="J5" s="271"/>
      <c r="K5" s="256"/>
      <c r="L5" s="211"/>
      <c r="M5" s="211"/>
      <c r="O5" s="18"/>
      <c r="P5" s="18"/>
      <c r="Q5" s="18"/>
      <c r="R5" s="18"/>
      <c r="S5" s="18"/>
      <c r="T5" s="18"/>
    </row>
    <row r="6" spans="1:20" s="2" customFormat="1" ht="11.25">
      <c r="A6" s="207"/>
      <c r="B6" s="207"/>
      <c r="C6" s="212"/>
      <c r="D6" s="212"/>
      <c r="E6" s="8"/>
      <c r="F6" s="8"/>
      <c r="G6" s="254"/>
      <c r="H6" s="254"/>
      <c r="I6" s="272"/>
      <c r="J6" s="272"/>
      <c r="K6" s="257"/>
      <c r="L6" s="211"/>
      <c r="M6" s="211"/>
      <c r="O6" s="18"/>
      <c r="P6" s="18"/>
      <c r="Q6" s="18"/>
      <c r="R6" s="18"/>
      <c r="S6" s="18"/>
      <c r="T6" s="18"/>
    </row>
    <row r="7" spans="1:20" s="2" customFormat="1">
      <c r="A7" s="207"/>
      <c r="B7" s="207"/>
      <c r="C7" s="212"/>
      <c r="D7" s="212"/>
      <c r="E7" s="8"/>
      <c r="F7" s="8"/>
      <c r="G7" s="211" t="s">
        <v>26</v>
      </c>
      <c r="H7" s="211"/>
      <c r="I7" s="211"/>
      <c r="J7" s="211"/>
      <c r="K7" s="211"/>
      <c r="L7" s="211"/>
      <c r="M7" s="211"/>
      <c r="O7" s="18"/>
      <c r="P7" s="18"/>
      <c r="Q7" s="18"/>
      <c r="R7" s="18"/>
      <c r="S7" s="18"/>
      <c r="T7" s="18"/>
    </row>
    <row r="8" spans="1:20" s="2" customFormat="1">
      <c r="A8" s="7" t="s">
        <v>100</v>
      </c>
      <c r="B8" s="7" t="s">
        <v>101</v>
      </c>
      <c r="C8" s="7"/>
      <c r="D8" s="7"/>
      <c r="E8" s="7"/>
      <c r="F8" s="7"/>
      <c r="G8" s="7">
        <v>3</v>
      </c>
      <c r="H8" s="10">
        <v>3</v>
      </c>
      <c r="I8" s="10">
        <v>3</v>
      </c>
      <c r="J8" s="10">
        <v>3</v>
      </c>
      <c r="K8" s="10">
        <v>4</v>
      </c>
      <c r="L8" s="10">
        <v>5</v>
      </c>
      <c r="M8" s="7">
        <v>6</v>
      </c>
      <c r="O8" s="18"/>
      <c r="P8" s="18"/>
      <c r="Q8" s="18"/>
      <c r="R8" s="18"/>
      <c r="S8" s="25"/>
      <c r="T8" s="18"/>
    </row>
    <row r="9" spans="1:20" s="3" customFormat="1">
      <c r="A9" s="186" t="s">
        <v>482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8"/>
      <c r="O9" s="19"/>
      <c r="P9" s="19"/>
      <c r="Q9" s="19"/>
      <c r="R9" s="19"/>
      <c r="S9" s="19"/>
      <c r="T9" s="19"/>
    </row>
    <row r="10" spans="1:20" s="3" customFormat="1">
      <c r="A10" s="253" t="s">
        <v>483</v>
      </c>
      <c r="B10" s="253"/>
      <c r="C10" s="12" t="e">
        <v>#REF!</v>
      </c>
      <c r="D10" s="12"/>
      <c r="E10" s="12"/>
      <c r="F10" s="12"/>
      <c r="G10" s="12" t="e">
        <f>G170+G193+G207+G212+G217+G227+G233+G250+G255+#REF!+G258+G261+G265+G270+G273+G277+#REF!+G292+G304+G296+G309+G312+G317+G323+G327+G330+G334+G338+G345+G349+G341+G353+G363+G367+G383+G357+G236</f>
        <v>#REF!</v>
      </c>
      <c r="H10" s="12" t="e">
        <f>H170+H193+H207+H212+H217+H227+H233+H250+H255+H258+H261+H265+H270+H273+H277+#REF!+H292+H304+H296+H309+H312+H317+H323+H327+H330+H334+H338+H345+H349+H341+H353+H363+H367+H383+H357+H236</f>
        <v>#REF!</v>
      </c>
      <c r="I10" s="12" t="e">
        <f>I170+I193+I207+I212+I217+I227+I233+I250+I255+I258+I261+I265+I270+I273+I277+#REF!+I292+I304+I296+I309+I312+I317+I323+I327+I330+I334+I338+I345+I349+I341+I353+I363+I367+I383+I357+I236</f>
        <v>#REF!</v>
      </c>
      <c r="J10" s="12">
        <f>J170+J193+J207+J212+J217+J227+J233+J250+J255+J258+J261+J265+J270+J273+J277+J292+J304+J296+J309+J312+J317+J323+J327+J330+J334+J338+J345+J349+J341+J353+J363+J367+J383+J357+J236+J280</f>
        <v>1340303982.5899999</v>
      </c>
      <c r="K10" s="12">
        <f>K170+K193+K207+K212+K217+K227+K233+K250+K255+K258+K261+K265+K270+K273+K277+K292+K304+K296+K309+K312+K317+K323+K327+K330+K334+K338+K345+K349+K341+K353+K363+K367+K383+K357+K236</f>
        <v>1383377992.05</v>
      </c>
      <c r="L10" s="12">
        <f>L170+L193+L207+L212+L217+L227+L233+L250+L255+L258+L261+L265+L270+L273+L277+L292+L304+L296+L309+L312+L317+L323+L327+L330+L334+L338+L345+L349+L341+L353+L363+L367+L383+L357+L236</f>
        <v>53978062.060000002</v>
      </c>
      <c r="M10" s="9"/>
      <c r="O10" s="19"/>
      <c r="P10" s="19"/>
      <c r="Q10" s="19"/>
      <c r="R10" s="19"/>
      <c r="S10" s="19"/>
      <c r="T10" s="19"/>
    </row>
    <row r="11" spans="1:20" s="3" customFormat="1">
      <c r="A11" s="186" t="s">
        <v>123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8"/>
      <c r="O11" s="20"/>
      <c r="P11" s="21"/>
      <c r="Q11" s="21"/>
      <c r="R11" s="21"/>
      <c r="S11" s="21"/>
      <c r="T11" s="19"/>
    </row>
    <row r="12" spans="1:20" s="3" customFormat="1" ht="15" customHeight="1">
      <c r="A12" s="13">
        <v>1</v>
      </c>
      <c r="B12" s="14" t="s">
        <v>484</v>
      </c>
      <c r="C12" s="15">
        <v>2697.2</v>
      </c>
      <c r="D12" s="15"/>
      <c r="E12" s="16"/>
      <c r="F12" s="16"/>
      <c r="G12" s="9">
        <v>3473085.24</v>
      </c>
      <c r="H12" s="9">
        <v>4762688.5999999996</v>
      </c>
      <c r="I12" s="22">
        <v>4762688.5999999996</v>
      </c>
      <c r="J12" s="9">
        <v>4762688.5999999996</v>
      </c>
      <c r="K12" s="9">
        <v>4762688.5999999996</v>
      </c>
      <c r="L12" s="9">
        <f>K12-J12</f>
        <v>0</v>
      </c>
      <c r="M12" s="9"/>
      <c r="O12" s="23"/>
      <c r="P12" s="21"/>
      <c r="Q12" s="21"/>
      <c r="R12" s="21"/>
      <c r="S12" s="21"/>
      <c r="T12" s="19"/>
    </row>
    <row r="13" spans="1:20" s="3" customFormat="1">
      <c r="A13" s="13">
        <v>2</v>
      </c>
      <c r="B13" s="14" t="s">
        <v>485</v>
      </c>
      <c r="C13" s="15">
        <v>2154.1</v>
      </c>
      <c r="D13" s="15"/>
      <c r="E13" s="16"/>
      <c r="F13" s="16"/>
      <c r="G13" s="9">
        <v>3311546.39</v>
      </c>
      <c r="H13" s="9">
        <v>4541168.2</v>
      </c>
      <c r="I13" s="22">
        <v>4541168.2</v>
      </c>
      <c r="J13" s="9">
        <v>4541168.2</v>
      </c>
      <c r="K13" s="9">
        <v>4541168.2</v>
      </c>
      <c r="L13" s="9">
        <f t="shared" ref="L13:L76" si="0">K13-J13</f>
        <v>0</v>
      </c>
      <c r="M13" s="7"/>
      <c r="O13" s="23"/>
      <c r="P13" s="21"/>
      <c r="Q13" s="21"/>
      <c r="R13" s="21"/>
      <c r="S13" s="21"/>
      <c r="T13" s="19"/>
    </row>
    <row r="14" spans="1:20" s="3" customFormat="1">
      <c r="A14" s="13">
        <v>3</v>
      </c>
      <c r="B14" s="14" t="s">
        <v>486</v>
      </c>
      <c r="C14" s="15">
        <v>4019.9</v>
      </c>
      <c r="D14" s="15"/>
      <c r="E14" s="16"/>
      <c r="F14" s="16"/>
      <c r="G14" s="9">
        <v>1373080.21</v>
      </c>
      <c r="H14" s="9">
        <v>1882923.4</v>
      </c>
      <c r="I14" s="22">
        <v>1882923.4</v>
      </c>
      <c r="J14" s="9">
        <v>1882923.4</v>
      </c>
      <c r="K14" s="9">
        <v>1882923.4</v>
      </c>
      <c r="L14" s="9">
        <f t="shared" si="0"/>
        <v>0</v>
      </c>
      <c r="M14" s="7"/>
      <c r="O14" s="23"/>
      <c r="P14" s="21"/>
      <c r="Q14" s="21"/>
      <c r="R14" s="21"/>
      <c r="S14" s="21"/>
      <c r="T14" s="19"/>
    </row>
    <row r="15" spans="1:20" s="3" customFormat="1">
      <c r="A15" s="13">
        <v>4</v>
      </c>
      <c r="B15" s="14" t="s">
        <v>487</v>
      </c>
      <c r="C15" s="15">
        <v>9829.9</v>
      </c>
      <c r="D15" s="15"/>
      <c r="E15" s="16"/>
      <c r="F15" s="16"/>
      <c r="G15" s="9">
        <v>3311546.39</v>
      </c>
      <c r="H15" s="9">
        <v>4541168.2</v>
      </c>
      <c r="I15" s="22">
        <v>4541168.2</v>
      </c>
      <c r="J15" s="9">
        <v>4541168.2</v>
      </c>
      <c r="K15" s="9">
        <v>4541168.2</v>
      </c>
      <c r="L15" s="9">
        <f t="shared" si="0"/>
        <v>0</v>
      </c>
      <c r="M15" s="7"/>
      <c r="O15" s="23"/>
      <c r="P15" s="21"/>
      <c r="Q15" s="21"/>
      <c r="R15" s="21"/>
      <c r="S15" s="21"/>
      <c r="T15" s="19"/>
    </row>
    <row r="16" spans="1:20" s="3" customFormat="1">
      <c r="A16" s="13">
        <v>5</v>
      </c>
      <c r="B16" s="14" t="s">
        <v>488</v>
      </c>
      <c r="C16" s="15">
        <v>11948.5</v>
      </c>
      <c r="D16" s="15"/>
      <c r="E16" s="16"/>
      <c r="F16" s="16"/>
      <c r="G16" s="9">
        <v>1534619.06</v>
      </c>
      <c r="H16" s="9">
        <v>2104443.7999999998</v>
      </c>
      <c r="I16" s="22">
        <v>2104443.7999999998</v>
      </c>
      <c r="J16" s="9">
        <v>2104443.7999999998</v>
      </c>
      <c r="K16" s="9">
        <v>2104443.7999999998</v>
      </c>
      <c r="L16" s="9">
        <f t="shared" si="0"/>
        <v>0</v>
      </c>
      <c r="M16" s="7"/>
      <c r="O16" s="23"/>
      <c r="P16" s="21"/>
      <c r="Q16" s="21"/>
      <c r="R16" s="21"/>
      <c r="S16" s="21"/>
      <c r="T16" s="19"/>
    </row>
    <row r="17" spans="1:20" s="3" customFormat="1">
      <c r="A17" s="13">
        <v>6</v>
      </c>
      <c r="B17" s="14" t="s">
        <v>489</v>
      </c>
      <c r="C17" s="15">
        <v>3415</v>
      </c>
      <c r="D17" s="15"/>
      <c r="E17" s="16"/>
      <c r="F17" s="16"/>
      <c r="G17" s="9">
        <v>3412508.17</v>
      </c>
      <c r="H17" s="9">
        <v>4679618.45</v>
      </c>
      <c r="I17" s="22">
        <v>4679618.45</v>
      </c>
      <c r="J17" s="9">
        <v>4679618.45</v>
      </c>
      <c r="K17" s="9">
        <v>4679618.45</v>
      </c>
      <c r="L17" s="9">
        <f t="shared" si="0"/>
        <v>0</v>
      </c>
      <c r="M17" s="7"/>
      <c r="O17" s="23"/>
      <c r="P17" s="21"/>
      <c r="Q17" s="21"/>
      <c r="R17" s="21"/>
      <c r="S17" s="21"/>
      <c r="T17" s="19"/>
    </row>
    <row r="18" spans="1:20" s="3" customFormat="1">
      <c r="A18" s="13">
        <v>7</v>
      </c>
      <c r="B18" s="17" t="s">
        <v>490</v>
      </c>
      <c r="C18" s="15">
        <v>2028</v>
      </c>
      <c r="D18" s="15"/>
      <c r="E18" s="16"/>
      <c r="F18" s="16"/>
      <c r="G18" s="9">
        <v>1416363.64</v>
      </c>
      <c r="H18" s="9">
        <v>2007730.32</v>
      </c>
      <c r="I18" s="22">
        <v>2007730.32</v>
      </c>
      <c r="J18" s="9">
        <v>2007730.32</v>
      </c>
      <c r="K18" s="9">
        <v>2007730.32</v>
      </c>
      <c r="L18" s="9">
        <f t="shared" si="0"/>
        <v>0</v>
      </c>
      <c r="M18" s="7"/>
      <c r="O18" s="23"/>
      <c r="P18" s="21"/>
      <c r="Q18" s="21"/>
      <c r="R18" s="21"/>
      <c r="S18" s="21"/>
      <c r="T18" s="19"/>
    </row>
    <row r="19" spans="1:20" s="3" customFormat="1">
      <c r="A19" s="13">
        <v>8</v>
      </c>
      <c r="B19" s="17" t="s">
        <v>491</v>
      </c>
      <c r="C19" s="15">
        <v>3393</v>
      </c>
      <c r="D19" s="15"/>
      <c r="E19" s="16"/>
      <c r="F19" s="16"/>
      <c r="G19" s="9">
        <v>1575094.05</v>
      </c>
      <c r="H19" s="9">
        <v>2232734.58</v>
      </c>
      <c r="I19" s="22">
        <v>2232734.58</v>
      </c>
      <c r="J19" s="9">
        <v>2232734.58</v>
      </c>
      <c r="K19" s="9">
        <v>2232734.58</v>
      </c>
      <c r="L19" s="9">
        <f t="shared" si="0"/>
        <v>0</v>
      </c>
      <c r="M19" s="7"/>
      <c r="O19" s="23"/>
      <c r="P19" s="21"/>
      <c r="Q19" s="21"/>
      <c r="R19" s="21"/>
      <c r="S19" s="21"/>
      <c r="T19" s="19"/>
    </row>
    <row r="20" spans="1:20" s="3" customFormat="1">
      <c r="A20" s="13">
        <v>9</v>
      </c>
      <c r="B20" s="14" t="s">
        <v>492</v>
      </c>
      <c r="C20" s="15">
        <v>3576.9</v>
      </c>
      <c r="D20" s="15"/>
      <c r="E20" s="16"/>
      <c r="F20" s="16"/>
      <c r="G20" s="9">
        <v>3882789.99</v>
      </c>
      <c r="H20" s="9">
        <v>5503950.3600000003</v>
      </c>
      <c r="I20" s="22">
        <v>5503950.3600000003</v>
      </c>
      <c r="J20" s="9">
        <v>5503950.3600000003</v>
      </c>
      <c r="K20" s="9">
        <v>5503950.3600000003</v>
      </c>
      <c r="L20" s="9">
        <f t="shared" si="0"/>
        <v>0</v>
      </c>
      <c r="M20" s="7"/>
      <c r="O20" s="23"/>
      <c r="P20" s="21"/>
      <c r="Q20" s="21"/>
      <c r="R20" s="21"/>
      <c r="S20" s="21"/>
      <c r="T20" s="19"/>
    </row>
    <row r="21" spans="1:20" s="3" customFormat="1">
      <c r="A21" s="13">
        <v>10</v>
      </c>
      <c r="B21" s="14" t="s">
        <v>493</v>
      </c>
      <c r="C21" s="15">
        <v>3222.6</v>
      </c>
      <c r="D21" s="15"/>
      <c r="E21" s="16"/>
      <c r="F21" s="16"/>
      <c r="G21" s="9">
        <v>4070010.47</v>
      </c>
      <c r="H21" s="9">
        <v>5769340</v>
      </c>
      <c r="I21" s="22">
        <v>5769340</v>
      </c>
      <c r="J21" s="9">
        <v>5769340</v>
      </c>
      <c r="K21" s="9">
        <v>5769340</v>
      </c>
      <c r="L21" s="9">
        <f t="shared" si="0"/>
        <v>0</v>
      </c>
      <c r="M21" s="7"/>
      <c r="O21" s="23"/>
      <c r="P21" s="21"/>
      <c r="Q21" s="21"/>
      <c r="R21" s="21"/>
      <c r="S21" s="21"/>
      <c r="T21" s="19"/>
    </row>
    <row r="22" spans="1:20" s="3" customFormat="1">
      <c r="A22" s="13">
        <v>11</v>
      </c>
      <c r="B22" s="14" t="s">
        <v>494</v>
      </c>
      <c r="C22" s="15">
        <v>2850.4</v>
      </c>
      <c r="D22" s="15"/>
      <c r="E22" s="16"/>
      <c r="F22" s="16"/>
      <c r="G22" s="9">
        <v>4565859.29</v>
      </c>
      <c r="H22" s="9">
        <v>5564359.7999999998</v>
      </c>
      <c r="I22" s="22">
        <v>11261751.68</v>
      </c>
      <c r="J22" s="9">
        <v>11261751.68</v>
      </c>
      <c r="K22" s="9">
        <v>11261751.68</v>
      </c>
      <c r="L22" s="9">
        <f t="shared" si="0"/>
        <v>0</v>
      </c>
      <c r="M22" s="7"/>
      <c r="O22" s="23"/>
      <c r="P22" s="21"/>
      <c r="Q22" s="21"/>
      <c r="R22" s="21"/>
      <c r="S22" s="21"/>
      <c r="T22" s="19"/>
    </row>
    <row r="23" spans="1:20" s="3" customFormat="1">
      <c r="A23" s="13">
        <v>12</v>
      </c>
      <c r="B23" s="14" t="s">
        <v>496</v>
      </c>
      <c r="C23" s="15">
        <v>2455.5</v>
      </c>
      <c r="D23" s="15"/>
      <c r="E23" s="16"/>
      <c r="F23" s="16"/>
      <c r="G23" s="9">
        <v>6848788.9299999997</v>
      </c>
      <c r="H23" s="9">
        <v>8346539.7000000002</v>
      </c>
      <c r="I23" s="22">
        <v>15836838.300000001</v>
      </c>
      <c r="J23" s="9">
        <v>15836838.300000001</v>
      </c>
      <c r="K23" s="9">
        <v>15836838.300000001</v>
      </c>
      <c r="L23" s="9">
        <f t="shared" si="0"/>
        <v>0</v>
      </c>
      <c r="M23" s="7"/>
      <c r="O23" s="23"/>
      <c r="P23" s="21"/>
      <c r="Q23" s="21"/>
      <c r="R23" s="21"/>
      <c r="S23" s="21"/>
      <c r="T23" s="19"/>
    </row>
    <row r="24" spans="1:20" s="3" customFormat="1">
      <c r="A24" s="13">
        <v>13</v>
      </c>
      <c r="B24" s="14" t="s">
        <v>497</v>
      </c>
      <c r="C24" s="15">
        <v>2443.9</v>
      </c>
      <c r="D24" s="15"/>
      <c r="E24" s="16"/>
      <c r="F24" s="16"/>
      <c r="G24" s="9">
        <v>1587304.08</v>
      </c>
      <c r="H24" s="9">
        <v>2250042.6</v>
      </c>
      <c r="I24" s="22">
        <v>2250042.6</v>
      </c>
      <c r="J24" s="9">
        <v>2250042.6</v>
      </c>
      <c r="K24" s="9">
        <v>2250042.6</v>
      </c>
      <c r="L24" s="9">
        <f t="shared" si="0"/>
        <v>0</v>
      </c>
      <c r="M24" s="7"/>
      <c r="O24" s="23"/>
      <c r="P24" s="21"/>
      <c r="Q24" s="21"/>
      <c r="R24" s="21"/>
      <c r="S24" s="21"/>
      <c r="T24" s="19"/>
    </row>
    <row r="25" spans="1:20" s="3" customFormat="1">
      <c r="A25" s="13">
        <v>14</v>
      </c>
      <c r="B25" s="14" t="s">
        <v>498</v>
      </c>
      <c r="C25" s="15">
        <v>3555.3</v>
      </c>
      <c r="D25" s="15"/>
      <c r="E25" s="16"/>
      <c r="F25" s="16"/>
      <c r="G25" s="9">
        <v>1465203.77</v>
      </c>
      <c r="H25" s="9">
        <v>2076962.4</v>
      </c>
      <c r="I25" s="22">
        <v>2076962.4</v>
      </c>
      <c r="J25" s="9">
        <v>2076962.4</v>
      </c>
      <c r="K25" s="9">
        <v>2076962.4</v>
      </c>
      <c r="L25" s="9">
        <f t="shared" si="0"/>
        <v>0</v>
      </c>
      <c r="M25" s="7"/>
      <c r="O25" s="23"/>
      <c r="P25" s="21"/>
      <c r="Q25" s="21"/>
      <c r="R25" s="21"/>
      <c r="S25" s="21"/>
      <c r="T25" s="19"/>
    </row>
    <row r="26" spans="1:20" s="3" customFormat="1">
      <c r="A26" s="13">
        <v>15</v>
      </c>
      <c r="B26" s="14" t="s">
        <v>499</v>
      </c>
      <c r="C26" s="15">
        <v>3588</v>
      </c>
      <c r="D26" s="15"/>
      <c r="E26" s="16"/>
      <c r="F26" s="16"/>
      <c r="G26" s="9">
        <v>1953605.03</v>
      </c>
      <c r="H26" s="9">
        <v>2769283.21</v>
      </c>
      <c r="I26" s="22">
        <v>2769283.21</v>
      </c>
      <c r="J26" s="9">
        <v>2769283.21</v>
      </c>
      <c r="K26" s="9">
        <v>2769283.21</v>
      </c>
      <c r="L26" s="9">
        <f t="shared" si="0"/>
        <v>0</v>
      </c>
      <c r="M26" s="7"/>
      <c r="O26" s="23"/>
      <c r="P26" s="21"/>
      <c r="Q26" s="21"/>
      <c r="R26" s="21"/>
      <c r="S26" s="21"/>
      <c r="T26" s="19"/>
    </row>
    <row r="27" spans="1:20" s="3" customFormat="1">
      <c r="A27" s="13">
        <v>16</v>
      </c>
      <c r="B27" s="14" t="s">
        <v>500</v>
      </c>
      <c r="C27" s="15">
        <v>3569.7</v>
      </c>
      <c r="D27" s="15"/>
      <c r="E27" s="16"/>
      <c r="F27" s="16"/>
      <c r="G27" s="9">
        <v>3919420.08</v>
      </c>
      <c r="H27" s="9">
        <v>5555874.4199999999</v>
      </c>
      <c r="I27" s="22">
        <v>5555874.4199999999</v>
      </c>
      <c r="J27" s="9">
        <v>5555874.4199999999</v>
      </c>
      <c r="K27" s="9">
        <v>5555874.4199999999</v>
      </c>
      <c r="L27" s="9">
        <f t="shared" si="0"/>
        <v>0</v>
      </c>
      <c r="M27" s="7"/>
      <c r="O27" s="23"/>
      <c r="P27" s="21"/>
      <c r="Q27" s="21"/>
      <c r="R27" s="21"/>
      <c r="S27" s="21"/>
      <c r="T27" s="19"/>
    </row>
    <row r="28" spans="1:20" s="3" customFormat="1">
      <c r="A28" s="13">
        <v>17</v>
      </c>
      <c r="B28" s="17" t="s">
        <v>501</v>
      </c>
      <c r="C28" s="15">
        <v>3545.6</v>
      </c>
      <c r="D28" s="15"/>
      <c r="E28" s="16"/>
      <c r="F28" s="16"/>
      <c r="G28" s="9">
        <v>3067622.72</v>
      </c>
      <c r="H28" s="9">
        <v>4206672.4000000004</v>
      </c>
      <c r="I28" s="22">
        <v>4206672.4000000004</v>
      </c>
      <c r="J28" s="9">
        <v>4206672.4000000004</v>
      </c>
      <c r="K28" s="9">
        <v>4206672.4000000004</v>
      </c>
      <c r="L28" s="9">
        <f t="shared" si="0"/>
        <v>0</v>
      </c>
      <c r="M28" s="7"/>
      <c r="O28" s="23"/>
      <c r="P28" s="21"/>
      <c r="Q28" s="21"/>
      <c r="R28" s="21"/>
      <c r="S28" s="21"/>
      <c r="T28" s="19"/>
    </row>
    <row r="29" spans="1:20" s="3" customFormat="1">
      <c r="A29" s="13">
        <v>18</v>
      </c>
      <c r="B29" s="17" t="s">
        <v>502</v>
      </c>
      <c r="C29" s="15">
        <v>5711</v>
      </c>
      <c r="D29" s="15"/>
      <c r="E29" s="16"/>
      <c r="F29" s="16"/>
      <c r="G29" s="9">
        <v>7140017.0899999999</v>
      </c>
      <c r="H29" s="9">
        <v>9791201.6799999997</v>
      </c>
      <c r="I29" s="22">
        <v>9791201.6799999997</v>
      </c>
      <c r="J29" s="9">
        <v>9791201.6799999997</v>
      </c>
      <c r="K29" s="9">
        <v>9791201.6799999997</v>
      </c>
      <c r="L29" s="9">
        <f t="shared" si="0"/>
        <v>0</v>
      </c>
      <c r="M29" s="7"/>
      <c r="O29" s="23"/>
      <c r="P29" s="21"/>
      <c r="Q29" s="21"/>
      <c r="R29" s="21"/>
      <c r="S29" s="21"/>
      <c r="T29" s="19"/>
    </row>
    <row r="30" spans="1:20" s="3" customFormat="1">
      <c r="A30" s="13">
        <v>19</v>
      </c>
      <c r="B30" s="14" t="s">
        <v>503</v>
      </c>
      <c r="C30" s="15">
        <v>1992.5</v>
      </c>
      <c r="D30" s="15"/>
      <c r="E30" s="16"/>
      <c r="F30" s="16"/>
      <c r="G30" s="9">
        <v>1992985.54</v>
      </c>
      <c r="H30" s="9">
        <v>2733007.94</v>
      </c>
      <c r="I30" s="22">
        <v>2733007.94</v>
      </c>
      <c r="J30" s="9">
        <v>2733007.94</v>
      </c>
      <c r="K30" s="9">
        <v>2733007.94</v>
      </c>
      <c r="L30" s="9">
        <f t="shared" si="0"/>
        <v>0</v>
      </c>
      <c r="M30" s="7"/>
      <c r="O30" s="23"/>
      <c r="P30" s="21"/>
      <c r="Q30" s="21"/>
      <c r="R30" s="21"/>
      <c r="S30" s="21"/>
      <c r="T30" s="19"/>
    </row>
    <row r="31" spans="1:20" s="3" customFormat="1">
      <c r="A31" s="13">
        <v>20</v>
      </c>
      <c r="B31" s="14" t="s">
        <v>504</v>
      </c>
      <c r="C31" s="15">
        <v>3489</v>
      </c>
      <c r="D31" s="15"/>
      <c r="E31" s="16"/>
      <c r="F31" s="16"/>
      <c r="G31" s="9">
        <v>989425.44</v>
      </c>
      <c r="H31" s="9">
        <v>1356812.45</v>
      </c>
      <c r="I31" s="22">
        <v>1498086.56</v>
      </c>
      <c r="J31" s="9">
        <v>1498086.56</v>
      </c>
      <c r="K31" s="9">
        <v>1498086.56</v>
      </c>
      <c r="L31" s="9">
        <f t="shared" si="0"/>
        <v>0</v>
      </c>
      <c r="M31" s="7"/>
      <c r="O31" s="23"/>
      <c r="P31" s="21"/>
      <c r="Q31" s="21"/>
      <c r="R31" s="21"/>
      <c r="S31" s="21"/>
      <c r="T31" s="19"/>
    </row>
    <row r="32" spans="1:20" s="3" customFormat="1">
      <c r="A32" s="13">
        <v>21</v>
      </c>
      <c r="B32" s="14" t="s">
        <v>505</v>
      </c>
      <c r="C32" s="15">
        <v>6688</v>
      </c>
      <c r="D32" s="15"/>
      <c r="E32" s="16"/>
      <c r="F32" s="16"/>
      <c r="G32" s="9">
        <v>1130771.94</v>
      </c>
      <c r="H32" s="9">
        <v>1550642.79</v>
      </c>
      <c r="I32" s="22">
        <v>1550642.79</v>
      </c>
      <c r="J32" s="9">
        <v>1550642.79</v>
      </c>
      <c r="K32" s="9">
        <v>1550642.79</v>
      </c>
      <c r="L32" s="9">
        <f t="shared" si="0"/>
        <v>0</v>
      </c>
      <c r="M32" s="7"/>
      <c r="O32" s="23"/>
      <c r="P32" s="21"/>
      <c r="Q32" s="21"/>
      <c r="R32" s="21"/>
      <c r="S32" s="21"/>
      <c r="T32" s="19"/>
    </row>
    <row r="33" spans="1:20" s="3" customFormat="1">
      <c r="A33" s="13">
        <v>22</v>
      </c>
      <c r="B33" s="14" t="s">
        <v>506</v>
      </c>
      <c r="C33" s="15">
        <v>2691.4</v>
      </c>
      <c r="D33" s="15"/>
      <c r="E33" s="16"/>
      <c r="F33" s="16"/>
      <c r="G33" s="9">
        <v>3988607.26</v>
      </c>
      <c r="H33" s="9">
        <v>9218444.4199999999</v>
      </c>
      <c r="I33" s="22">
        <v>9218444.4199999999</v>
      </c>
      <c r="J33" s="9">
        <v>9218444.4199999999</v>
      </c>
      <c r="K33" s="9">
        <v>9218444.4199999999</v>
      </c>
      <c r="L33" s="9">
        <f t="shared" si="0"/>
        <v>0</v>
      </c>
      <c r="M33" s="7"/>
      <c r="O33" s="23"/>
      <c r="P33" s="21"/>
      <c r="Q33" s="21"/>
      <c r="R33" s="21"/>
      <c r="S33" s="21"/>
      <c r="T33" s="19"/>
    </row>
    <row r="34" spans="1:20" s="3" customFormat="1">
      <c r="A34" s="13">
        <v>23</v>
      </c>
      <c r="B34" s="14" t="s">
        <v>507</v>
      </c>
      <c r="C34" s="15">
        <v>2434.4</v>
      </c>
      <c r="D34" s="15"/>
      <c r="E34" s="16"/>
      <c r="F34" s="16"/>
      <c r="G34" s="9">
        <v>3049045.76</v>
      </c>
      <c r="H34" s="9">
        <v>4181197.55</v>
      </c>
      <c r="I34" s="22">
        <v>4181197.55</v>
      </c>
      <c r="J34" s="9">
        <v>4181197.55</v>
      </c>
      <c r="K34" s="9">
        <v>4181197.55</v>
      </c>
      <c r="L34" s="9">
        <f t="shared" si="0"/>
        <v>0</v>
      </c>
      <c r="M34" s="7"/>
      <c r="O34" s="23"/>
      <c r="P34" s="21"/>
      <c r="Q34" s="21"/>
      <c r="R34" s="21"/>
      <c r="S34" s="21"/>
      <c r="T34" s="19"/>
    </row>
    <row r="35" spans="1:20" s="3" customFormat="1">
      <c r="A35" s="13">
        <v>24</v>
      </c>
      <c r="B35" s="14" t="s">
        <v>508</v>
      </c>
      <c r="C35" s="15">
        <v>3524.8</v>
      </c>
      <c r="D35" s="15"/>
      <c r="E35" s="16"/>
      <c r="F35" s="16"/>
      <c r="G35" s="9">
        <v>3715393.51</v>
      </c>
      <c r="H35" s="9">
        <v>5094969.21</v>
      </c>
      <c r="I35" s="22">
        <v>5094969.21</v>
      </c>
      <c r="J35" s="9">
        <v>5094969.21</v>
      </c>
      <c r="K35" s="9">
        <v>5094969.21</v>
      </c>
      <c r="L35" s="9">
        <f t="shared" si="0"/>
        <v>0</v>
      </c>
      <c r="M35" s="7"/>
      <c r="O35" s="23"/>
      <c r="P35" s="21"/>
      <c r="Q35" s="21"/>
      <c r="R35" s="21"/>
      <c r="S35" s="21"/>
      <c r="T35" s="19"/>
    </row>
    <row r="36" spans="1:20" s="3" customFormat="1">
      <c r="A36" s="13">
        <v>25</v>
      </c>
      <c r="B36" s="14" t="s">
        <v>509</v>
      </c>
      <c r="C36" s="15">
        <v>3483</v>
      </c>
      <c r="D36" s="15"/>
      <c r="E36" s="16"/>
      <c r="F36" s="16"/>
      <c r="G36" s="9">
        <v>3234815.43</v>
      </c>
      <c r="H36" s="9">
        <v>4435946.01</v>
      </c>
      <c r="I36" s="22">
        <v>4435946.01</v>
      </c>
      <c r="J36" s="9">
        <v>4435946.01</v>
      </c>
      <c r="K36" s="9">
        <v>4435946.01</v>
      </c>
      <c r="L36" s="9">
        <f t="shared" si="0"/>
        <v>0</v>
      </c>
      <c r="M36" s="7"/>
      <c r="O36" s="23"/>
      <c r="P36" s="21"/>
      <c r="Q36" s="21"/>
      <c r="R36" s="21"/>
      <c r="S36" s="21"/>
      <c r="T36" s="19"/>
    </row>
    <row r="37" spans="1:20" s="3" customFormat="1">
      <c r="A37" s="13">
        <v>26</v>
      </c>
      <c r="B37" s="14" t="s">
        <v>510</v>
      </c>
      <c r="C37" s="15">
        <v>1660.4</v>
      </c>
      <c r="D37" s="15"/>
      <c r="E37" s="16"/>
      <c r="F37" s="16"/>
      <c r="G37" s="9">
        <v>3133853.65</v>
      </c>
      <c r="H37" s="9">
        <v>4297495.76</v>
      </c>
      <c r="I37" s="22">
        <v>4297495.76</v>
      </c>
      <c r="J37" s="9">
        <v>4297495.76</v>
      </c>
      <c r="K37" s="9">
        <v>4297495.76</v>
      </c>
      <c r="L37" s="9">
        <f t="shared" si="0"/>
        <v>0</v>
      </c>
      <c r="M37" s="7"/>
      <c r="O37" s="23"/>
      <c r="P37" s="21"/>
      <c r="Q37" s="21"/>
      <c r="R37" s="21"/>
      <c r="S37" s="21"/>
      <c r="T37" s="19"/>
    </row>
    <row r="38" spans="1:20" s="3" customFormat="1">
      <c r="A38" s="13">
        <v>27</v>
      </c>
      <c r="B38" s="14" t="s">
        <v>511</v>
      </c>
      <c r="C38" s="15">
        <v>3517.9</v>
      </c>
      <c r="D38" s="15"/>
      <c r="E38" s="16"/>
      <c r="F38" s="16"/>
      <c r="G38" s="9">
        <v>3133853.65</v>
      </c>
      <c r="H38" s="9">
        <v>4297495.76</v>
      </c>
      <c r="I38" s="22">
        <v>4297495.76</v>
      </c>
      <c r="J38" s="9">
        <v>4297495.76</v>
      </c>
      <c r="K38" s="9">
        <v>4297495.76</v>
      </c>
      <c r="L38" s="9">
        <f t="shared" si="0"/>
        <v>0</v>
      </c>
      <c r="M38" s="7"/>
      <c r="O38" s="23"/>
      <c r="P38" s="21"/>
      <c r="Q38" s="21"/>
      <c r="R38" s="21"/>
      <c r="S38" s="21"/>
      <c r="T38" s="19"/>
    </row>
    <row r="39" spans="1:20" s="3" customFormat="1">
      <c r="A39" s="13">
        <v>28</v>
      </c>
      <c r="B39" s="14" t="s">
        <v>512</v>
      </c>
      <c r="C39" s="15">
        <v>3543</v>
      </c>
      <c r="D39" s="15"/>
      <c r="E39" s="16"/>
      <c r="F39" s="16"/>
      <c r="G39" s="9">
        <v>1720388.73</v>
      </c>
      <c r="H39" s="9">
        <v>2359192.2599999998</v>
      </c>
      <c r="I39" s="22">
        <v>2359192.2599999998</v>
      </c>
      <c r="J39" s="9">
        <v>2359192.2599999998</v>
      </c>
      <c r="K39" s="9">
        <v>2359192.2599999998</v>
      </c>
      <c r="L39" s="9">
        <f t="shared" si="0"/>
        <v>0</v>
      </c>
      <c r="M39" s="7"/>
      <c r="O39" s="23"/>
      <c r="P39" s="21"/>
      <c r="Q39" s="21"/>
      <c r="R39" s="21"/>
      <c r="S39" s="21"/>
      <c r="T39" s="19"/>
    </row>
    <row r="40" spans="1:20" s="3" customFormat="1">
      <c r="A40" s="13">
        <v>29</v>
      </c>
      <c r="B40" s="14" t="s">
        <v>513</v>
      </c>
      <c r="C40" s="15">
        <v>3546.1</v>
      </c>
      <c r="D40" s="15"/>
      <c r="E40" s="16"/>
      <c r="F40" s="16"/>
      <c r="G40" s="9">
        <v>9312183.9600000009</v>
      </c>
      <c r="H40" s="9">
        <v>13200249.92</v>
      </c>
      <c r="I40" s="22">
        <v>13200249.92</v>
      </c>
      <c r="J40" s="9">
        <v>13200249.92</v>
      </c>
      <c r="K40" s="9">
        <v>13200249.92</v>
      </c>
      <c r="L40" s="9">
        <f t="shared" si="0"/>
        <v>0</v>
      </c>
      <c r="M40" s="7"/>
      <c r="O40" s="23"/>
      <c r="P40" s="21"/>
      <c r="Q40" s="21"/>
      <c r="R40" s="21"/>
      <c r="S40" s="21"/>
      <c r="T40" s="19"/>
    </row>
    <row r="41" spans="1:20" s="3" customFormat="1" ht="25.5">
      <c r="A41" s="13">
        <v>30</v>
      </c>
      <c r="B41" s="14" t="s">
        <v>514</v>
      </c>
      <c r="C41" s="15"/>
      <c r="D41" s="15"/>
      <c r="E41" s="16"/>
      <c r="F41" s="16"/>
      <c r="G41" s="9">
        <v>6848788.9299999997</v>
      </c>
      <c r="H41" s="9">
        <v>8346539.7000000002</v>
      </c>
      <c r="I41" s="22">
        <v>8346539.7000000002</v>
      </c>
      <c r="J41" s="9">
        <v>8346539.7000000002</v>
      </c>
      <c r="K41" s="9">
        <v>8194258.9199999999</v>
      </c>
      <c r="L41" s="9">
        <f t="shared" si="0"/>
        <v>-152280.78</v>
      </c>
      <c r="M41" s="7" t="s">
        <v>182</v>
      </c>
      <c r="N41" s="24"/>
      <c r="O41" s="23"/>
      <c r="P41" s="21"/>
      <c r="Q41" s="21"/>
      <c r="R41" s="21"/>
      <c r="S41" s="21"/>
      <c r="T41" s="19"/>
    </row>
    <row r="42" spans="1:20" s="3" customFormat="1" ht="13.5" customHeight="1">
      <c r="A42" s="13">
        <v>31</v>
      </c>
      <c r="B42" s="14" t="s">
        <v>515</v>
      </c>
      <c r="C42" s="15"/>
      <c r="D42" s="15"/>
      <c r="E42" s="16"/>
      <c r="F42" s="16"/>
      <c r="G42" s="9">
        <v>2608852.4</v>
      </c>
      <c r="H42" s="9">
        <v>3577554.46</v>
      </c>
      <c r="I42" s="22">
        <v>3577554.46</v>
      </c>
      <c r="J42" s="9">
        <v>3577554.46</v>
      </c>
      <c r="K42" s="9">
        <v>3577554.46</v>
      </c>
      <c r="L42" s="9">
        <f t="shared" si="0"/>
        <v>0</v>
      </c>
      <c r="M42" s="7"/>
      <c r="O42" s="23"/>
      <c r="P42" s="21"/>
      <c r="Q42" s="21"/>
      <c r="R42" s="21"/>
      <c r="S42" s="21"/>
      <c r="T42" s="19"/>
    </row>
    <row r="43" spans="1:20" s="3" customFormat="1">
      <c r="A43" s="13">
        <v>32</v>
      </c>
      <c r="B43" s="14" t="s">
        <v>516</v>
      </c>
      <c r="C43" s="15"/>
      <c r="D43" s="15"/>
      <c r="E43" s="16"/>
      <c r="F43" s="16"/>
      <c r="G43" s="9">
        <v>1728465.68</v>
      </c>
      <c r="H43" s="9">
        <v>2370268.2799999998</v>
      </c>
      <c r="I43" s="22">
        <v>2370268.2799999998</v>
      </c>
      <c r="J43" s="9">
        <v>2370268.2799999998</v>
      </c>
      <c r="K43" s="9">
        <v>2370268.2799999998</v>
      </c>
      <c r="L43" s="9">
        <f t="shared" si="0"/>
        <v>0</v>
      </c>
      <c r="M43" s="7"/>
      <c r="O43" s="23"/>
      <c r="P43" s="21"/>
      <c r="Q43" s="21"/>
      <c r="R43" s="21"/>
      <c r="S43" s="21"/>
      <c r="T43" s="19"/>
    </row>
    <row r="44" spans="1:20" s="3" customFormat="1">
      <c r="A44" s="13">
        <v>33</v>
      </c>
      <c r="B44" s="14" t="s">
        <v>517</v>
      </c>
      <c r="C44" s="15"/>
      <c r="D44" s="15"/>
      <c r="E44" s="16"/>
      <c r="F44" s="16"/>
      <c r="G44" s="9">
        <v>803655.77</v>
      </c>
      <c r="H44" s="9">
        <v>1102063.99</v>
      </c>
      <c r="I44" s="22">
        <v>1102063.99</v>
      </c>
      <c r="J44" s="9">
        <v>1102063.99</v>
      </c>
      <c r="K44" s="9">
        <v>1102063.99</v>
      </c>
      <c r="L44" s="9">
        <f t="shared" si="0"/>
        <v>0</v>
      </c>
      <c r="M44" s="7"/>
      <c r="O44" s="23"/>
      <c r="P44" s="21"/>
      <c r="Q44" s="21"/>
      <c r="R44" s="21"/>
      <c r="S44" s="21"/>
      <c r="T44" s="19"/>
    </row>
    <row r="45" spans="1:20" s="3" customFormat="1">
      <c r="A45" s="13">
        <v>34</v>
      </c>
      <c r="B45" s="14" t="s">
        <v>518</v>
      </c>
      <c r="C45" s="15"/>
      <c r="D45" s="15"/>
      <c r="E45" s="16"/>
      <c r="F45" s="16"/>
      <c r="G45" s="9">
        <v>3372123.45</v>
      </c>
      <c r="H45" s="9">
        <v>4624238.3499999996</v>
      </c>
      <c r="I45" s="22">
        <v>4624238.3499999996</v>
      </c>
      <c r="J45" s="9">
        <v>4624238.3499999996</v>
      </c>
      <c r="K45" s="9">
        <v>4624238.3499999996</v>
      </c>
      <c r="L45" s="9">
        <f t="shared" si="0"/>
        <v>0</v>
      </c>
      <c r="M45" s="7"/>
      <c r="O45" s="23"/>
      <c r="P45" s="21"/>
      <c r="Q45" s="21"/>
      <c r="R45" s="21"/>
      <c r="S45" s="21"/>
      <c r="T45" s="19"/>
    </row>
    <row r="46" spans="1:20" s="3" customFormat="1">
      <c r="A46" s="13">
        <v>35</v>
      </c>
      <c r="B46" s="14" t="s">
        <v>519</v>
      </c>
      <c r="C46" s="15"/>
      <c r="D46" s="15"/>
      <c r="E46" s="16"/>
      <c r="F46" s="16"/>
      <c r="G46" s="9">
        <v>1761019.96</v>
      </c>
      <c r="H46" s="9">
        <v>4053347.56</v>
      </c>
      <c r="I46" s="22">
        <v>4053347.56</v>
      </c>
      <c r="J46" s="9">
        <v>4053347.56</v>
      </c>
      <c r="K46" s="9">
        <v>4053347.56</v>
      </c>
      <c r="L46" s="9">
        <f t="shared" si="0"/>
        <v>0</v>
      </c>
      <c r="M46" s="7"/>
      <c r="O46" s="23"/>
      <c r="P46" s="21"/>
      <c r="Q46" s="21"/>
      <c r="R46" s="21"/>
      <c r="S46" s="21"/>
      <c r="T46" s="19"/>
    </row>
    <row r="47" spans="1:20" s="3" customFormat="1">
      <c r="A47" s="13">
        <v>36</v>
      </c>
      <c r="B47" s="14" t="s">
        <v>520</v>
      </c>
      <c r="C47" s="15"/>
      <c r="D47" s="15"/>
      <c r="E47" s="16"/>
      <c r="F47" s="16"/>
      <c r="G47" s="9">
        <v>3695569.51</v>
      </c>
      <c r="H47" s="9">
        <v>5238560.72</v>
      </c>
      <c r="I47" s="22">
        <v>5238560.72</v>
      </c>
      <c r="J47" s="9">
        <v>5238560.72</v>
      </c>
      <c r="K47" s="9">
        <v>5238560.72</v>
      </c>
      <c r="L47" s="9">
        <f t="shared" si="0"/>
        <v>0</v>
      </c>
      <c r="M47" s="7"/>
      <c r="O47" s="19"/>
      <c r="P47" s="19"/>
      <c r="Q47" s="19"/>
      <c r="R47" s="19"/>
      <c r="S47" s="19"/>
      <c r="T47" s="19"/>
    </row>
    <row r="48" spans="1:20" s="3" customFormat="1">
      <c r="A48" s="13">
        <v>37</v>
      </c>
      <c r="B48" s="14" t="s">
        <v>521</v>
      </c>
      <c r="C48" s="15"/>
      <c r="D48" s="15"/>
      <c r="E48" s="16"/>
      <c r="F48" s="16"/>
      <c r="G48" s="9">
        <v>2140389.7400000002</v>
      </c>
      <c r="H48" s="9">
        <v>2935145.3</v>
      </c>
      <c r="I48" s="22">
        <v>2935145.3</v>
      </c>
      <c r="J48" s="9">
        <v>2935145.3</v>
      </c>
      <c r="K48" s="9">
        <v>2935145.3</v>
      </c>
      <c r="L48" s="9">
        <f t="shared" si="0"/>
        <v>0</v>
      </c>
      <c r="M48" s="7"/>
      <c r="O48" s="19"/>
      <c r="P48" s="19"/>
      <c r="Q48" s="19"/>
      <c r="R48" s="19"/>
      <c r="S48" s="19"/>
      <c r="T48" s="19"/>
    </row>
    <row r="49" spans="1:20" s="3" customFormat="1">
      <c r="A49" s="13">
        <v>38</v>
      </c>
      <c r="B49" s="14" t="s">
        <v>522</v>
      </c>
      <c r="C49" s="15"/>
      <c r="D49" s="15"/>
      <c r="E49" s="16"/>
      <c r="F49" s="16"/>
      <c r="G49" s="9">
        <v>3452892.88</v>
      </c>
      <c r="H49" s="9">
        <v>4734998.5599999996</v>
      </c>
      <c r="I49" s="22">
        <v>5267784.54</v>
      </c>
      <c r="J49" s="9">
        <v>5267784.54</v>
      </c>
      <c r="K49" s="9">
        <v>5267784.54</v>
      </c>
      <c r="L49" s="9">
        <f t="shared" si="0"/>
        <v>0</v>
      </c>
      <c r="M49" s="7"/>
      <c r="O49" s="19"/>
      <c r="P49" s="19"/>
      <c r="Q49" s="19"/>
      <c r="R49" s="19"/>
      <c r="S49" s="19"/>
      <c r="T49" s="19"/>
    </row>
    <row r="50" spans="1:20" s="3" customFormat="1">
      <c r="A50" s="13">
        <v>39</v>
      </c>
      <c r="B50" s="14" t="s">
        <v>523</v>
      </c>
      <c r="C50" s="15"/>
      <c r="D50" s="15"/>
      <c r="E50" s="16"/>
      <c r="F50" s="16"/>
      <c r="G50" s="9">
        <v>2063658.78</v>
      </c>
      <c r="H50" s="9">
        <v>2829923.11</v>
      </c>
      <c r="I50" s="22">
        <v>4078038.14</v>
      </c>
      <c r="J50" s="9">
        <v>4078038.14</v>
      </c>
      <c r="K50" s="9">
        <v>4078038.14</v>
      </c>
      <c r="L50" s="9">
        <f t="shared" si="0"/>
        <v>0</v>
      </c>
      <c r="M50" s="7"/>
      <c r="O50" s="19"/>
      <c r="P50" s="19"/>
      <c r="Q50" s="19"/>
      <c r="R50" s="19"/>
      <c r="S50" s="19"/>
      <c r="T50" s="19"/>
    </row>
    <row r="51" spans="1:20" s="3" customFormat="1">
      <c r="A51" s="13">
        <v>40</v>
      </c>
      <c r="B51" s="14" t="s">
        <v>524</v>
      </c>
      <c r="C51" s="15"/>
      <c r="D51" s="15"/>
      <c r="E51" s="16"/>
      <c r="F51" s="16"/>
      <c r="G51" s="9">
        <v>1506349.76</v>
      </c>
      <c r="H51" s="9">
        <v>2065677.73</v>
      </c>
      <c r="I51" s="22">
        <v>2065677.73</v>
      </c>
      <c r="J51" s="9">
        <v>2065677.73</v>
      </c>
      <c r="K51" s="9">
        <v>2065677.73</v>
      </c>
      <c r="L51" s="9">
        <f t="shared" si="0"/>
        <v>0</v>
      </c>
      <c r="M51" s="7"/>
      <c r="O51" s="19"/>
      <c r="P51" s="19"/>
      <c r="Q51" s="19"/>
      <c r="R51" s="19"/>
      <c r="S51" s="19"/>
      <c r="T51" s="19"/>
    </row>
    <row r="52" spans="1:20" s="3" customFormat="1">
      <c r="A52" s="13">
        <v>41</v>
      </c>
      <c r="B52" s="14" t="s">
        <v>525</v>
      </c>
      <c r="C52" s="15"/>
      <c r="D52" s="15"/>
      <c r="E52" s="16"/>
      <c r="F52" s="16"/>
      <c r="G52" s="9">
        <v>1025771.69</v>
      </c>
      <c r="H52" s="9">
        <v>1406654.55</v>
      </c>
      <c r="I52" s="22">
        <v>1406654.55</v>
      </c>
      <c r="J52" s="9">
        <v>1406654.55</v>
      </c>
      <c r="K52" s="9">
        <v>1406654.55</v>
      </c>
      <c r="L52" s="9">
        <f t="shared" si="0"/>
        <v>0</v>
      </c>
      <c r="M52" s="7"/>
      <c r="O52" s="19"/>
      <c r="P52" s="19"/>
      <c r="Q52" s="19"/>
      <c r="R52" s="19"/>
      <c r="S52" s="19"/>
      <c r="T52" s="19"/>
    </row>
    <row r="53" spans="1:20" s="3" customFormat="1">
      <c r="A53" s="13">
        <v>42</v>
      </c>
      <c r="B53" s="14" t="s">
        <v>526</v>
      </c>
      <c r="C53" s="15"/>
      <c r="D53" s="15"/>
      <c r="E53" s="16"/>
      <c r="F53" s="16"/>
      <c r="G53" s="9">
        <v>1037887.1</v>
      </c>
      <c r="H53" s="9">
        <v>1423268.57</v>
      </c>
      <c r="I53" s="22">
        <v>1423268.57</v>
      </c>
      <c r="J53" s="9">
        <v>1423268.57</v>
      </c>
      <c r="K53" s="9">
        <v>1423268.57</v>
      </c>
      <c r="L53" s="9">
        <f t="shared" si="0"/>
        <v>0</v>
      </c>
      <c r="M53" s="7"/>
      <c r="O53" s="19"/>
      <c r="P53" s="19"/>
      <c r="Q53" s="19"/>
      <c r="R53" s="19"/>
      <c r="S53" s="19"/>
      <c r="T53" s="19"/>
    </row>
    <row r="54" spans="1:20" s="3" customFormat="1">
      <c r="A54" s="13">
        <v>43</v>
      </c>
      <c r="B54" s="14" t="s">
        <v>527</v>
      </c>
      <c r="C54" s="15"/>
      <c r="D54" s="15"/>
      <c r="E54" s="16"/>
      <c r="F54" s="16"/>
      <c r="G54" s="9">
        <v>1348849.38</v>
      </c>
      <c r="H54" s="9">
        <v>1849695.34</v>
      </c>
      <c r="I54" s="22">
        <v>1849695.34</v>
      </c>
      <c r="J54" s="9">
        <v>1849695.34</v>
      </c>
      <c r="K54" s="9">
        <v>1849695.34</v>
      </c>
      <c r="L54" s="9">
        <f t="shared" si="0"/>
        <v>0</v>
      </c>
      <c r="M54" s="7"/>
      <c r="O54" s="19"/>
      <c r="P54" s="19"/>
      <c r="Q54" s="19"/>
      <c r="R54" s="19"/>
      <c r="S54" s="19"/>
      <c r="T54" s="19"/>
    </row>
    <row r="55" spans="1:20" s="3" customFormat="1">
      <c r="A55" s="13">
        <v>44</v>
      </c>
      <c r="B55" s="14" t="s">
        <v>528</v>
      </c>
      <c r="C55" s="15"/>
      <c r="D55" s="15"/>
      <c r="E55" s="16"/>
      <c r="F55" s="16"/>
      <c r="G55" s="9">
        <v>1292310.78</v>
      </c>
      <c r="H55" s="9">
        <v>1772163.21</v>
      </c>
      <c r="I55" s="22">
        <v>1772163.21</v>
      </c>
      <c r="J55" s="9">
        <v>3171217.35</v>
      </c>
      <c r="K55" s="9">
        <v>3171217.35</v>
      </c>
      <c r="L55" s="9">
        <f t="shared" si="0"/>
        <v>0</v>
      </c>
      <c r="M55" s="7"/>
      <c r="O55" s="19"/>
      <c r="P55" s="19"/>
      <c r="Q55" s="19"/>
      <c r="R55" s="19"/>
      <c r="S55" s="19"/>
      <c r="T55" s="19"/>
    </row>
    <row r="56" spans="1:20" s="3" customFormat="1">
      <c r="A56" s="13">
        <v>45</v>
      </c>
      <c r="B56" s="14" t="s">
        <v>529</v>
      </c>
      <c r="C56" s="15"/>
      <c r="D56" s="15"/>
      <c r="E56" s="16"/>
      <c r="F56" s="16"/>
      <c r="G56" s="9">
        <v>1789042.74</v>
      </c>
      <c r="H56" s="9">
        <v>2453338.4300000002</v>
      </c>
      <c r="I56" s="22">
        <v>449425.77</v>
      </c>
      <c r="J56" s="9">
        <v>3210910.23</v>
      </c>
      <c r="K56" s="9">
        <v>3210910.23</v>
      </c>
      <c r="L56" s="9">
        <f t="shared" si="0"/>
        <v>0</v>
      </c>
      <c r="M56" s="7"/>
      <c r="O56" s="19"/>
      <c r="P56" s="19"/>
      <c r="Q56" s="19"/>
      <c r="R56" s="19"/>
      <c r="S56" s="19"/>
      <c r="T56" s="19"/>
    </row>
    <row r="57" spans="1:20" s="3" customFormat="1">
      <c r="A57" s="13">
        <v>46</v>
      </c>
      <c r="B57" s="14" t="s">
        <v>530</v>
      </c>
      <c r="C57" s="15"/>
      <c r="D57" s="15"/>
      <c r="E57" s="16"/>
      <c r="F57" s="16"/>
      <c r="G57" s="9">
        <v>1877889.11</v>
      </c>
      <c r="H57" s="9">
        <v>2575174.65</v>
      </c>
      <c r="I57" s="22">
        <v>2575174.65</v>
      </c>
      <c r="J57" s="9">
        <v>3342052.86</v>
      </c>
      <c r="K57" s="9">
        <v>3342052.86</v>
      </c>
      <c r="L57" s="9">
        <f t="shared" si="0"/>
        <v>0</v>
      </c>
      <c r="M57" s="7"/>
      <c r="O57" s="19"/>
      <c r="P57" s="19"/>
      <c r="Q57" s="19"/>
      <c r="R57" s="19"/>
      <c r="S57" s="19"/>
      <c r="T57" s="19"/>
    </row>
    <row r="58" spans="1:20" s="3" customFormat="1">
      <c r="A58" s="13">
        <v>47</v>
      </c>
      <c r="B58" s="14" t="s">
        <v>531</v>
      </c>
      <c r="C58" s="15"/>
      <c r="D58" s="15"/>
      <c r="E58" s="16"/>
      <c r="F58" s="16"/>
      <c r="G58" s="9">
        <v>1223656.77</v>
      </c>
      <c r="H58" s="9">
        <v>1678017.03</v>
      </c>
      <c r="I58" s="22">
        <v>1678017.03</v>
      </c>
      <c r="J58" s="9">
        <v>1678017.03</v>
      </c>
      <c r="K58" s="9">
        <v>1678017.03</v>
      </c>
      <c r="L58" s="9">
        <f t="shared" si="0"/>
        <v>0</v>
      </c>
      <c r="M58" s="7"/>
      <c r="O58" s="19"/>
      <c r="P58" s="19"/>
      <c r="Q58" s="19"/>
      <c r="R58" s="19"/>
      <c r="S58" s="19"/>
      <c r="T58" s="19"/>
    </row>
    <row r="59" spans="1:20" s="3" customFormat="1">
      <c r="A59" s="13">
        <v>48</v>
      </c>
      <c r="B59" s="14" t="s">
        <v>532</v>
      </c>
      <c r="C59" s="15"/>
      <c r="D59" s="15"/>
      <c r="E59" s="16"/>
      <c r="F59" s="16"/>
      <c r="G59" s="9">
        <v>2459428.96</v>
      </c>
      <c r="H59" s="9">
        <v>3372648.09</v>
      </c>
      <c r="I59" s="22">
        <v>3372648.09</v>
      </c>
      <c r="J59" s="9">
        <v>3372648.09</v>
      </c>
      <c r="K59" s="9">
        <v>3372648.09</v>
      </c>
      <c r="L59" s="9">
        <f t="shared" si="0"/>
        <v>0</v>
      </c>
      <c r="M59" s="7"/>
      <c r="O59" s="19"/>
      <c r="P59" s="19"/>
      <c r="Q59" s="19"/>
      <c r="R59" s="19"/>
      <c r="S59" s="19"/>
      <c r="T59" s="19"/>
    </row>
    <row r="60" spans="1:20" s="3" customFormat="1">
      <c r="A60" s="13">
        <v>49</v>
      </c>
      <c r="B60" s="14" t="s">
        <v>533</v>
      </c>
      <c r="C60" s="15"/>
      <c r="D60" s="15"/>
      <c r="E60" s="16"/>
      <c r="F60" s="16"/>
      <c r="G60" s="9">
        <v>2459428.96</v>
      </c>
      <c r="H60" s="9">
        <v>3372648.09</v>
      </c>
      <c r="I60" s="22">
        <v>3372648.09</v>
      </c>
      <c r="J60" s="9">
        <v>3372648.09</v>
      </c>
      <c r="K60" s="9">
        <v>3372648.09</v>
      </c>
      <c r="L60" s="9">
        <f t="shared" si="0"/>
        <v>0</v>
      </c>
      <c r="M60" s="7"/>
      <c r="O60" s="19"/>
      <c r="P60" s="19"/>
      <c r="Q60" s="19"/>
      <c r="R60" s="19"/>
      <c r="S60" s="19"/>
      <c r="T60" s="19"/>
    </row>
    <row r="61" spans="1:20" s="3" customFormat="1">
      <c r="A61" s="13">
        <v>50</v>
      </c>
      <c r="B61" s="14" t="s">
        <v>534</v>
      </c>
      <c r="C61" s="15"/>
      <c r="D61" s="15"/>
      <c r="E61" s="16"/>
      <c r="F61" s="16"/>
      <c r="G61" s="9">
        <v>1732504.14</v>
      </c>
      <c r="H61" s="9">
        <v>2375806.29</v>
      </c>
      <c r="I61" s="22">
        <v>2375806.29</v>
      </c>
      <c r="J61" s="9">
        <v>3166701.28</v>
      </c>
      <c r="K61" s="9">
        <v>3166701.28</v>
      </c>
      <c r="L61" s="9">
        <f t="shared" si="0"/>
        <v>0</v>
      </c>
      <c r="M61" s="7"/>
      <c r="O61" s="19"/>
      <c r="P61" s="19"/>
      <c r="Q61" s="19"/>
      <c r="R61" s="19"/>
      <c r="S61" s="19"/>
      <c r="T61" s="19"/>
    </row>
    <row r="62" spans="1:20" s="3" customFormat="1">
      <c r="A62" s="13">
        <v>51</v>
      </c>
      <c r="B62" s="14" t="s">
        <v>535</v>
      </c>
      <c r="C62" s="15"/>
      <c r="D62" s="15"/>
      <c r="E62" s="16"/>
      <c r="F62" s="16"/>
      <c r="G62" s="9">
        <v>3150007.54</v>
      </c>
      <c r="H62" s="9">
        <v>4319647.8</v>
      </c>
      <c r="I62" s="22">
        <v>4319647.8</v>
      </c>
      <c r="J62" s="9">
        <v>4319647.8</v>
      </c>
      <c r="K62" s="9">
        <v>4319647.8</v>
      </c>
      <c r="L62" s="9">
        <f t="shared" si="0"/>
        <v>0</v>
      </c>
      <c r="M62" s="7"/>
      <c r="O62" s="19"/>
      <c r="P62" s="19"/>
      <c r="Q62" s="19"/>
      <c r="R62" s="19"/>
      <c r="S62" s="19"/>
      <c r="T62" s="19"/>
    </row>
    <row r="63" spans="1:20" s="3" customFormat="1">
      <c r="A63" s="13">
        <v>52</v>
      </c>
      <c r="B63" s="14" t="s">
        <v>536</v>
      </c>
      <c r="C63" s="15"/>
      <c r="D63" s="15"/>
      <c r="E63" s="16"/>
      <c r="F63" s="16"/>
      <c r="G63" s="9">
        <v>1994305.13</v>
      </c>
      <c r="H63" s="9">
        <v>2826976.6</v>
      </c>
      <c r="I63" s="22">
        <v>2826976.6</v>
      </c>
      <c r="J63" s="9">
        <v>2826976.6</v>
      </c>
      <c r="K63" s="9">
        <v>2826976.6</v>
      </c>
      <c r="L63" s="9">
        <f t="shared" si="0"/>
        <v>0</v>
      </c>
      <c r="M63" s="7"/>
      <c r="O63" s="19"/>
      <c r="P63" s="19"/>
      <c r="Q63" s="19"/>
      <c r="R63" s="19"/>
      <c r="S63" s="19"/>
      <c r="T63" s="19"/>
    </row>
    <row r="64" spans="1:20" s="3" customFormat="1">
      <c r="A64" s="13">
        <v>53</v>
      </c>
      <c r="B64" s="14" t="s">
        <v>537</v>
      </c>
      <c r="C64" s="15"/>
      <c r="D64" s="15"/>
      <c r="E64" s="16"/>
      <c r="F64" s="16"/>
      <c r="G64" s="9">
        <v>2826929.85</v>
      </c>
      <c r="H64" s="9">
        <v>3876607.01</v>
      </c>
      <c r="I64" s="22">
        <v>3876607.01</v>
      </c>
      <c r="J64" s="9">
        <v>3876607.01</v>
      </c>
      <c r="K64" s="9">
        <v>3876607.01</v>
      </c>
      <c r="L64" s="9">
        <f t="shared" si="0"/>
        <v>0</v>
      </c>
      <c r="M64" s="7"/>
      <c r="O64" s="19"/>
      <c r="P64" s="19"/>
      <c r="Q64" s="19"/>
      <c r="R64" s="19"/>
      <c r="S64" s="19"/>
      <c r="T64" s="19"/>
    </row>
    <row r="65" spans="1:20" s="3" customFormat="1">
      <c r="A65" s="13">
        <v>54</v>
      </c>
      <c r="B65" s="14" t="s">
        <v>538</v>
      </c>
      <c r="C65" s="15"/>
      <c r="D65" s="15"/>
      <c r="E65" s="16"/>
      <c r="F65" s="16"/>
      <c r="G65" s="9">
        <v>3028853.4</v>
      </c>
      <c r="H65" s="9">
        <v>4153507.49</v>
      </c>
      <c r="I65" s="22">
        <v>4153507.49</v>
      </c>
      <c r="J65" s="9">
        <v>4153507.49</v>
      </c>
      <c r="K65" s="9">
        <v>4153507.49</v>
      </c>
      <c r="L65" s="9">
        <f t="shared" si="0"/>
        <v>0</v>
      </c>
      <c r="M65" s="7"/>
      <c r="O65" s="19"/>
      <c r="P65" s="19"/>
      <c r="Q65" s="19"/>
      <c r="R65" s="19"/>
      <c r="S65" s="19"/>
      <c r="T65" s="19"/>
    </row>
    <row r="66" spans="1:20" s="3" customFormat="1">
      <c r="A66" s="13">
        <v>55</v>
      </c>
      <c r="B66" s="14" t="s">
        <v>539</v>
      </c>
      <c r="C66" s="15"/>
      <c r="D66" s="15"/>
      <c r="E66" s="16"/>
      <c r="F66" s="16"/>
      <c r="G66" s="9">
        <v>2192889.87</v>
      </c>
      <c r="H66" s="9">
        <v>3007139.43</v>
      </c>
      <c r="I66" s="22">
        <v>3007139.43</v>
      </c>
      <c r="J66" s="9">
        <v>3007139.43</v>
      </c>
      <c r="K66" s="9">
        <v>3007139.43</v>
      </c>
      <c r="L66" s="9">
        <f t="shared" si="0"/>
        <v>0</v>
      </c>
      <c r="M66" s="7"/>
      <c r="O66" s="19"/>
      <c r="P66" s="19"/>
      <c r="Q66" s="19"/>
      <c r="R66" s="19"/>
      <c r="S66" s="19"/>
      <c r="T66" s="19"/>
    </row>
    <row r="67" spans="1:20" s="3" customFormat="1">
      <c r="A67" s="13">
        <v>56</v>
      </c>
      <c r="B67" s="14" t="s">
        <v>540</v>
      </c>
      <c r="C67" s="15"/>
      <c r="D67" s="15"/>
      <c r="E67" s="16"/>
      <c r="F67" s="16"/>
      <c r="G67" s="9">
        <v>1385195.62</v>
      </c>
      <c r="H67" s="9">
        <v>1899537.43</v>
      </c>
      <c r="I67" s="22">
        <v>1899537.43</v>
      </c>
      <c r="J67" s="9">
        <v>1899537.43</v>
      </c>
      <c r="K67" s="9">
        <v>1899537.43</v>
      </c>
      <c r="L67" s="9">
        <f t="shared" si="0"/>
        <v>0</v>
      </c>
      <c r="M67" s="7"/>
      <c r="O67" s="19"/>
      <c r="P67" s="19"/>
      <c r="Q67" s="19"/>
      <c r="R67" s="19"/>
      <c r="S67" s="19"/>
      <c r="T67" s="19"/>
    </row>
    <row r="68" spans="1:20" s="3" customFormat="1">
      <c r="A68" s="13">
        <v>57</v>
      </c>
      <c r="B68" s="14" t="s">
        <v>541</v>
      </c>
      <c r="C68" s="15"/>
      <c r="D68" s="15"/>
      <c r="E68" s="16"/>
      <c r="F68" s="16"/>
      <c r="G68" s="9">
        <v>1037887.1</v>
      </c>
      <c r="H68" s="9">
        <v>1423268.57</v>
      </c>
      <c r="I68" s="22">
        <v>1423268.57</v>
      </c>
      <c r="J68" s="9">
        <v>1423268.57</v>
      </c>
      <c r="K68" s="9">
        <v>1423268.57</v>
      </c>
      <c r="L68" s="9">
        <f t="shared" si="0"/>
        <v>0</v>
      </c>
      <c r="M68" s="7"/>
      <c r="O68" s="19"/>
      <c r="P68" s="19"/>
      <c r="Q68" s="19"/>
      <c r="R68" s="19"/>
      <c r="S68" s="19"/>
      <c r="T68" s="19"/>
    </row>
    <row r="69" spans="1:20" s="3" customFormat="1" ht="25.5">
      <c r="A69" s="13">
        <v>58</v>
      </c>
      <c r="B69" s="14" t="s">
        <v>542</v>
      </c>
      <c r="C69" s="15"/>
      <c r="D69" s="15"/>
      <c r="E69" s="16"/>
      <c r="F69" s="16"/>
      <c r="G69" s="9">
        <v>11414648.220000001</v>
      </c>
      <c r="H69" s="9">
        <v>13910899.49</v>
      </c>
      <c r="I69" s="22">
        <v>13910899.49</v>
      </c>
      <c r="J69" s="9">
        <v>13910899.49</v>
      </c>
      <c r="K69" s="9">
        <v>13502572.93</v>
      </c>
      <c r="L69" s="9">
        <f t="shared" si="0"/>
        <v>-408326.56000000099</v>
      </c>
      <c r="M69" s="7" t="s">
        <v>182</v>
      </c>
      <c r="O69" s="19"/>
      <c r="P69" s="19"/>
      <c r="Q69" s="19"/>
      <c r="R69" s="19"/>
      <c r="S69" s="19"/>
      <c r="T69" s="19"/>
    </row>
    <row r="70" spans="1:20" s="3" customFormat="1">
      <c r="A70" s="13">
        <v>59</v>
      </c>
      <c r="B70" s="14" t="s">
        <v>543</v>
      </c>
      <c r="C70" s="15"/>
      <c r="D70" s="15"/>
      <c r="E70" s="16"/>
      <c r="F70" s="16"/>
      <c r="G70" s="9">
        <v>2301928.59</v>
      </c>
      <c r="H70" s="9">
        <v>3156665.7</v>
      </c>
      <c r="I70" s="22">
        <v>3156665.7</v>
      </c>
      <c r="J70" s="9">
        <v>3156665.7</v>
      </c>
      <c r="K70" s="9">
        <v>3156665.7</v>
      </c>
      <c r="L70" s="9">
        <f t="shared" si="0"/>
        <v>0</v>
      </c>
      <c r="M70" s="7"/>
      <c r="O70" s="19"/>
      <c r="P70" s="19"/>
      <c r="Q70" s="19"/>
      <c r="R70" s="19"/>
      <c r="S70" s="19"/>
      <c r="T70" s="19"/>
    </row>
    <row r="71" spans="1:20" s="3" customFormat="1">
      <c r="A71" s="13">
        <v>60</v>
      </c>
      <c r="B71" s="14" t="s">
        <v>544</v>
      </c>
      <c r="C71" s="15"/>
      <c r="D71" s="15"/>
      <c r="E71" s="16"/>
      <c r="F71" s="16"/>
      <c r="G71" s="9">
        <v>2281736.23</v>
      </c>
      <c r="H71" s="9">
        <v>3128975.65</v>
      </c>
      <c r="I71" s="22">
        <v>3128975.65</v>
      </c>
      <c r="J71" s="9">
        <v>3128975.65</v>
      </c>
      <c r="K71" s="9">
        <v>3128975.65</v>
      </c>
      <c r="L71" s="9">
        <f t="shared" si="0"/>
        <v>0</v>
      </c>
      <c r="M71" s="7"/>
      <c r="O71" s="19"/>
      <c r="P71" s="19"/>
      <c r="Q71" s="19"/>
      <c r="R71" s="19"/>
      <c r="S71" s="19"/>
      <c r="T71" s="19"/>
    </row>
    <row r="72" spans="1:20" s="3" customFormat="1">
      <c r="A72" s="13">
        <v>61</v>
      </c>
      <c r="B72" s="14" t="s">
        <v>545</v>
      </c>
      <c r="C72" s="15"/>
      <c r="D72" s="15"/>
      <c r="E72" s="16"/>
      <c r="F72" s="16"/>
      <c r="G72" s="9">
        <v>2318082.4700000002</v>
      </c>
      <c r="H72" s="9">
        <v>3178817.74</v>
      </c>
      <c r="I72" s="22">
        <v>3178817.74</v>
      </c>
      <c r="J72" s="9">
        <v>3178817.74</v>
      </c>
      <c r="K72" s="9">
        <v>3178817.74</v>
      </c>
      <c r="L72" s="9">
        <f t="shared" si="0"/>
        <v>0</v>
      </c>
      <c r="M72" s="7"/>
      <c r="O72" s="19"/>
      <c r="P72" s="19"/>
      <c r="Q72" s="19"/>
      <c r="R72" s="19"/>
      <c r="S72" s="19"/>
      <c r="T72" s="19"/>
    </row>
    <row r="73" spans="1:20" s="3" customFormat="1">
      <c r="A73" s="13">
        <v>62</v>
      </c>
      <c r="B73" s="14" t="s">
        <v>546</v>
      </c>
      <c r="C73" s="15"/>
      <c r="D73" s="15"/>
      <c r="E73" s="16"/>
      <c r="F73" s="16"/>
      <c r="G73" s="9">
        <v>5968860.4400000004</v>
      </c>
      <c r="H73" s="9">
        <v>8185178.7699999996</v>
      </c>
      <c r="I73" s="22">
        <v>8185178.7699999996</v>
      </c>
      <c r="J73" s="9">
        <v>8185178.7699999996</v>
      </c>
      <c r="K73" s="9">
        <v>8185178.7699999996</v>
      </c>
      <c r="L73" s="9">
        <f t="shared" si="0"/>
        <v>0</v>
      </c>
      <c r="M73" s="7"/>
      <c r="O73" s="19"/>
      <c r="P73" s="19"/>
      <c r="Q73" s="19"/>
      <c r="R73" s="19"/>
      <c r="S73" s="19"/>
      <c r="T73" s="19"/>
    </row>
    <row r="74" spans="1:20" s="3" customFormat="1">
      <c r="A74" s="13">
        <v>63</v>
      </c>
      <c r="B74" s="14" t="s">
        <v>547</v>
      </c>
      <c r="C74" s="15"/>
      <c r="D74" s="15"/>
      <c r="E74" s="16"/>
      <c r="F74" s="16"/>
      <c r="G74" s="9">
        <v>3365898.66</v>
      </c>
      <c r="H74" s="9">
        <v>4771244.18</v>
      </c>
      <c r="I74" s="22">
        <v>4771244.18</v>
      </c>
      <c r="J74" s="9">
        <v>4771244.18</v>
      </c>
      <c r="K74" s="9">
        <v>4771244.18</v>
      </c>
      <c r="L74" s="9">
        <f t="shared" si="0"/>
        <v>0</v>
      </c>
      <c r="M74" s="7"/>
      <c r="O74" s="19"/>
      <c r="P74" s="19"/>
      <c r="Q74" s="19"/>
      <c r="R74" s="19"/>
      <c r="S74" s="19"/>
      <c r="T74" s="19"/>
    </row>
    <row r="75" spans="1:20" s="3" customFormat="1">
      <c r="A75" s="13">
        <v>64</v>
      </c>
      <c r="B75" s="14" t="s">
        <v>548</v>
      </c>
      <c r="C75" s="15"/>
      <c r="D75" s="15"/>
      <c r="E75" s="16"/>
      <c r="F75" s="16"/>
      <c r="G75" s="9">
        <v>3906413.2</v>
      </c>
      <c r="H75" s="9">
        <v>5356917.07</v>
      </c>
      <c r="I75" s="22">
        <v>5356917.07</v>
      </c>
      <c r="J75" s="9">
        <v>5356917.07</v>
      </c>
      <c r="K75" s="9">
        <v>5356917.07</v>
      </c>
      <c r="L75" s="9">
        <f t="shared" si="0"/>
        <v>0</v>
      </c>
      <c r="M75" s="7"/>
      <c r="O75" s="19"/>
      <c r="P75" s="19"/>
      <c r="Q75" s="19"/>
      <c r="R75" s="19"/>
      <c r="S75" s="19"/>
      <c r="T75" s="19"/>
    </row>
    <row r="76" spans="1:20" s="3" customFormat="1">
      <c r="A76" s="13">
        <v>65</v>
      </c>
      <c r="B76" s="14" t="s">
        <v>549</v>
      </c>
      <c r="C76" s="15"/>
      <c r="D76" s="15"/>
      <c r="E76" s="16"/>
      <c r="F76" s="16"/>
      <c r="G76" s="9">
        <v>1461926.58</v>
      </c>
      <c r="H76" s="9">
        <v>2004759.62</v>
      </c>
      <c r="I76" s="22">
        <v>2004759.62</v>
      </c>
      <c r="J76" s="9">
        <v>2004759.62</v>
      </c>
      <c r="K76" s="9">
        <v>2004759.62</v>
      </c>
      <c r="L76" s="9">
        <f t="shared" si="0"/>
        <v>0</v>
      </c>
      <c r="M76" s="7"/>
      <c r="O76" s="19"/>
      <c r="P76" s="19"/>
      <c r="Q76" s="19"/>
      <c r="R76" s="19"/>
      <c r="S76" s="19"/>
      <c r="T76" s="19"/>
    </row>
    <row r="77" spans="1:20" s="3" customFormat="1">
      <c r="A77" s="13">
        <v>66</v>
      </c>
      <c r="B77" s="14" t="s">
        <v>550</v>
      </c>
      <c r="C77" s="15"/>
      <c r="D77" s="15"/>
      <c r="E77" s="16"/>
      <c r="F77" s="16"/>
      <c r="G77" s="9">
        <v>4232317.82</v>
      </c>
      <c r="H77" s="9">
        <v>5803834.4800000004</v>
      </c>
      <c r="I77" s="22">
        <v>5803834.4800000004</v>
      </c>
      <c r="J77" s="9">
        <v>5803834.4800000004</v>
      </c>
      <c r="K77" s="9">
        <v>5803834.4800000004</v>
      </c>
      <c r="L77" s="9">
        <f t="shared" ref="L77:L140" si="1">K77-J77</f>
        <v>0</v>
      </c>
      <c r="M77" s="7"/>
      <c r="O77" s="19"/>
      <c r="P77" s="19"/>
      <c r="Q77" s="19"/>
      <c r="R77" s="19"/>
      <c r="S77" s="19"/>
      <c r="T77" s="19"/>
    </row>
    <row r="78" spans="1:20" s="3" customFormat="1">
      <c r="A78" s="13">
        <v>67</v>
      </c>
      <c r="B78" s="14" t="s">
        <v>551</v>
      </c>
      <c r="C78" s="15"/>
      <c r="D78" s="15"/>
      <c r="E78" s="16"/>
      <c r="F78" s="16"/>
      <c r="G78" s="9">
        <v>3194958.22</v>
      </c>
      <c r="H78" s="9">
        <v>4528931.9000000004</v>
      </c>
      <c r="I78" s="22">
        <v>4528931.9000000004</v>
      </c>
      <c r="J78" s="9">
        <v>4528931.9000000004</v>
      </c>
      <c r="K78" s="9">
        <v>4528931.9000000004</v>
      </c>
      <c r="L78" s="9">
        <f t="shared" si="1"/>
        <v>0</v>
      </c>
      <c r="M78" s="7"/>
      <c r="O78" s="19"/>
      <c r="P78" s="19"/>
      <c r="Q78" s="19"/>
      <c r="R78" s="19"/>
      <c r="S78" s="19"/>
      <c r="T78" s="19"/>
    </row>
    <row r="79" spans="1:20" s="3" customFormat="1">
      <c r="A79" s="13">
        <v>68</v>
      </c>
      <c r="B79" s="14" t="s">
        <v>552</v>
      </c>
      <c r="C79" s="15"/>
      <c r="D79" s="15"/>
      <c r="E79" s="16"/>
      <c r="F79" s="16"/>
      <c r="G79" s="9">
        <v>1790804.61</v>
      </c>
      <c r="H79" s="9">
        <v>2538509.6</v>
      </c>
      <c r="I79" s="22">
        <v>2538509.6</v>
      </c>
      <c r="J79" s="9">
        <v>2538509.6</v>
      </c>
      <c r="K79" s="9">
        <v>2538509.6</v>
      </c>
      <c r="L79" s="9">
        <f t="shared" si="1"/>
        <v>0</v>
      </c>
      <c r="M79" s="7"/>
      <c r="O79" s="19"/>
      <c r="P79" s="19"/>
      <c r="Q79" s="19"/>
      <c r="R79" s="19"/>
      <c r="S79" s="19"/>
      <c r="T79" s="19"/>
    </row>
    <row r="80" spans="1:20" s="3" customFormat="1">
      <c r="A80" s="13">
        <v>69</v>
      </c>
      <c r="B80" s="14" t="s">
        <v>553</v>
      </c>
      <c r="C80" s="15"/>
      <c r="D80" s="15"/>
      <c r="E80" s="16"/>
      <c r="F80" s="16"/>
      <c r="G80" s="9">
        <v>1790804.61</v>
      </c>
      <c r="H80" s="9">
        <v>2538509.6</v>
      </c>
      <c r="I80" s="22">
        <v>2538509.6</v>
      </c>
      <c r="J80" s="9">
        <v>2538509.6</v>
      </c>
      <c r="K80" s="9">
        <v>2538509.6</v>
      </c>
      <c r="L80" s="9">
        <f t="shared" si="1"/>
        <v>0</v>
      </c>
      <c r="M80" s="7"/>
      <c r="O80" s="19"/>
      <c r="P80" s="19"/>
      <c r="Q80" s="19"/>
      <c r="R80" s="19"/>
      <c r="S80" s="19"/>
      <c r="T80" s="19"/>
    </row>
    <row r="81" spans="1:20" s="3" customFormat="1">
      <c r="A81" s="13">
        <v>70</v>
      </c>
      <c r="B81" s="14" t="s">
        <v>554</v>
      </c>
      <c r="C81" s="15"/>
      <c r="D81" s="15"/>
      <c r="E81" s="16"/>
      <c r="F81" s="16"/>
      <c r="G81" s="9">
        <v>1855924.77</v>
      </c>
      <c r="H81" s="9">
        <v>2630819.04</v>
      </c>
      <c r="I81" s="22">
        <v>2630819.04</v>
      </c>
      <c r="J81" s="9">
        <v>2630819.04</v>
      </c>
      <c r="K81" s="9">
        <v>2630819.04</v>
      </c>
      <c r="L81" s="9">
        <f t="shared" si="1"/>
        <v>0</v>
      </c>
      <c r="M81" s="7"/>
      <c r="O81" s="19"/>
      <c r="P81" s="19"/>
      <c r="Q81" s="19"/>
      <c r="R81" s="19"/>
      <c r="S81" s="19"/>
      <c r="T81" s="19"/>
    </row>
    <row r="82" spans="1:20" s="3" customFormat="1">
      <c r="A82" s="13">
        <v>71</v>
      </c>
      <c r="B82" s="14" t="s">
        <v>555</v>
      </c>
      <c r="C82" s="15"/>
      <c r="D82" s="15"/>
      <c r="E82" s="16"/>
      <c r="F82" s="16"/>
      <c r="G82" s="9">
        <v>1772888.86</v>
      </c>
      <c r="H82" s="9">
        <v>2431186.39</v>
      </c>
      <c r="I82" s="22">
        <v>2431186.39</v>
      </c>
      <c r="J82" s="9">
        <v>2431186.39</v>
      </c>
      <c r="K82" s="9">
        <v>2431186.39</v>
      </c>
      <c r="L82" s="9">
        <f t="shared" si="1"/>
        <v>0</v>
      </c>
      <c r="M82" s="7"/>
      <c r="O82" s="19"/>
      <c r="P82" s="19"/>
      <c r="Q82" s="19"/>
      <c r="R82" s="19"/>
      <c r="S82" s="19"/>
      <c r="T82" s="19"/>
    </row>
    <row r="83" spans="1:20" s="3" customFormat="1">
      <c r="A83" s="13">
        <v>72</v>
      </c>
      <c r="B83" s="14" t="s">
        <v>556</v>
      </c>
      <c r="C83" s="15"/>
      <c r="D83" s="15"/>
      <c r="E83" s="16"/>
      <c r="F83" s="16"/>
      <c r="G83" s="9">
        <v>1966735.47</v>
      </c>
      <c r="H83" s="9">
        <v>2697010.87</v>
      </c>
      <c r="I83" s="22">
        <v>3658917.49</v>
      </c>
      <c r="J83" s="9">
        <v>3658917.49</v>
      </c>
      <c r="K83" s="9">
        <v>3658917.49</v>
      </c>
      <c r="L83" s="9">
        <f t="shared" si="1"/>
        <v>0</v>
      </c>
      <c r="M83" s="7"/>
      <c r="O83" s="19"/>
      <c r="P83" s="19"/>
      <c r="Q83" s="19"/>
      <c r="R83" s="19"/>
      <c r="S83" s="19"/>
      <c r="T83" s="19"/>
    </row>
    <row r="84" spans="1:20" s="3" customFormat="1">
      <c r="A84" s="13">
        <v>73</v>
      </c>
      <c r="B84" s="14" t="s">
        <v>557</v>
      </c>
      <c r="C84" s="15"/>
      <c r="D84" s="15"/>
      <c r="E84" s="16"/>
      <c r="F84" s="16"/>
      <c r="G84" s="9">
        <v>1453849.63</v>
      </c>
      <c r="H84" s="9">
        <v>1993683.6</v>
      </c>
      <c r="I84" s="22">
        <v>1993683.6</v>
      </c>
      <c r="J84" s="9">
        <v>1993683.6</v>
      </c>
      <c r="K84" s="9">
        <v>1993683.6</v>
      </c>
      <c r="L84" s="9">
        <f t="shared" si="1"/>
        <v>0</v>
      </c>
      <c r="M84" s="7"/>
      <c r="O84" s="19"/>
      <c r="P84" s="19"/>
      <c r="Q84" s="19"/>
      <c r="R84" s="19"/>
      <c r="S84" s="19"/>
      <c r="T84" s="19"/>
    </row>
    <row r="85" spans="1:20" s="3" customFormat="1">
      <c r="A85" s="13">
        <v>74</v>
      </c>
      <c r="B85" s="14" t="s">
        <v>558</v>
      </c>
      <c r="C85" s="15"/>
      <c r="D85" s="15"/>
      <c r="E85" s="16"/>
      <c r="F85" s="16"/>
      <c r="G85" s="9">
        <v>2455390.4900000002</v>
      </c>
      <c r="H85" s="9">
        <v>3367110.08</v>
      </c>
      <c r="I85" s="22">
        <v>3367110.08</v>
      </c>
      <c r="J85" s="9">
        <v>3367110.08</v>
      </c>
      <c r="K85" s="9">
        <v>3367110.08</v>
      </c>
      <c r="L85" s="9">
        <f t="shared" si="1"/>
        <v>0</v>
      </c>
      <c r="M85" s="7"/>
      <c r="O85" s="19"/>
      <c r="P85" s="19"/>
      <c r="Q85" s="19"/>
      <c r="R85" s="19"/>
      <c r="S85" s="19"/>
      <c r="T85" s="19"/>
    </row>
    <row r="86" spans="1:20" s="3" customFormat="1">
      <c r="A86" s="13">
        <v>75</v>
      </c>
      <c r="B86" s="14" t="s">
        <v>559</v>
      </c>
      <c r="C86" s="15"/>
      <c r="D86" s="15"/>
      <c r="E86" s="16"/>
      <c r="F86" s="16"/>
      <c r="G86" s="9">
        <v>1056831.49</v>
      </c>
      <c r="H86" s="9">
        <v>2126526.4</v>
      </c>
      <c r="I86" s="22">
        <v>2126526.4</v>
      </c>
      <c r="J86" s="9">
        <v>2126526.4</v>
      </c>
      <c r="K86" s="9">
        <v>2126526.4</v>
      </c>
      <c r="L86" s="9">
        <f t="shared" si="1"/>
        <v>0</v>
      </c>
      <c r="M86" s="7"/>
      <c r="O86" s="19"/>
      <c r="P86" s="19"/>
      <c r="Q86" s="19"/>
      <c r="R86" s="19"/>
      <c r="S86" s="19"/>
      <c r="T86" s="19"/>
    </row>
    <row r="87" spans="1:20" s="3" customFormat="1">
      <c r="A87" s="13">
        <v>76</v>
      </c>
      <c r="B87" s="14" t="s">
        <v>560</v>
      </c>
      <c r="C87" s="15"/>
      <c r="D87" s="15"/>
      <c r="E87" s="16"/>
      <c r="F87" s="16"/>
      <c r="G87" s="9">
        <v>2471544.38</v>
      </c>
      <c r="H87" s="9">
        <v>3389262.11</v>
      </c>
      <c r="I87" s="22">
        <v>3389262.11</v>
      </c>
      <c r="J87" s="9">
        <v>3389262.11</v>
      </c>
      <c r="K87" s="9">
        <v>3389262.11</v>
      </c>
      <c r="L87" s="9">
        <f t="shared" si="1"/>
        <v>0</v>
      </c>
      <c r="M87" s="7"/>
      <c r="O87" s="19"/>
      <c r="P87" s="19"/>
      <c r="Q87" s="19"/>
      <c r="R87" s="19"/>
      <c r="S87" s="19"/>
      <c r="T87" s="19"/>
    </row>
    <row r="88" spans="1:20" s="3" customFormat="1">
      <c r="A88" s="13">
        <v>77</v>
      </c>
      <c r="B88" s="14" t="s">
        <v>561</v>
      </c>
      <c r="C88" s="15"/>
      <c r="D88" s="15"/>
      <c r="E88" s="16"/>
      <c r="F88" s="16"/>
      <c r="G88" s="9">
        <v>2471544.38</v>
      </c>
      <c r="H88" s="9">
        <v>3389262.11</v>
      </c>
      <c r="I88" s="22">
        <v>3389262.11</v>
      </c>
      <c r="J88" s="9">
        <v>3389262.11</v>
      </c>
      <c r="K88" s="9">
        <v>3389262.11</v>
      </c>
      <c r="L88" s="9">
        <f t="shared" si="1"/>
        <v>0</v>
      </c>
      <c r="M88" s="7"/>
      <c r="O88" s="19"/>
      <c r="P88" s="19"/>
      <c r="Q88" s="19"/>
      <c r="R88" s="19"/>
      <c r="S88" s="19"/>
      <c r="T88" s="19"/>
    </row>
    <row r="89" spans="1:20" s="3" customFormat="1">
      <c r="A89" s="13">
        <v>78</v>
      </c>
      <c r="B89" s="14" t="s">
        <v>562</v>
      </c>
      <c r="C89" s="15"/>
      <c r="D89" s="15"/>
      <c r="E89" s="16"/>
      <c r="F89" s="16"/>
      <c r="G89" s="9">
        <v>2471544.38</v>
      </c>
      <c r="H89" s="9">
        <v>3389262.11</v>
      </c>
      <c r="I89" s="22">
        <v>3389262.11</v>
      </c>
      <c r="J89" s="9">
        <v>3389262.11</v>
      </c>
      <c r="K89" s="9">
        <v>3389262.11</v>
      </c>
      <c r="L89" s="9">
        <f t="shared" si="1"/>
        <v>0</v>
      </c>
      <c r="M89" s="7"/>
      <c r="O89" s="19"/>
      <c r="P89" s="19"/>
      <c r="Q89" s="19"/>
      <c r="R89" s="19"/>
      <c r="S89" s="19"/>
      <c r="T89" s="19"/>
    </row>
    <row r="90" spans="1:20" s="3" customFormat="1">
      <c r="A90" s="13">
        <v>79</v>
      </c>
      <c r="B90" s="14" t="s">
        <v>563</v>
      </c>
      <c r="C90" s="15"/>
      <c r="D90" s="15"/>
      <c r="E90" s="16"/>
      <c r="F90" s="16"/>
      <c r="G90" s="9">
        <v>2261543.88</v>
      </c>
      <c r="H90" s="9">
        <v>3101285.6</v>
      </c>
      <c r="I90" s="22">
        <v>3101285.6</v>
      </c>
      <c r="J90" s="9">
        <v>3101285.6</v>
      </c>
      <c r="K90" s="9">
        <v>3101285.6</v>
      </c>
      <c r="L90" s="9">
        <f t="shared" si="1"/>
        <v>0</v>
      </c>
      <c r="M90" s="7"/>
      <c r="O90" s="19"/>
      <c r="P90" s="19"/>
      <c r="Q90" s="19"/>
      <c r="R90" s="19"/>
      <c r="S90" s="19"/>
      <c r="T90" s="19"/>
    </row>
    <row r="91" spans="1:20" s="3" customFormat="1">
      <c r="A91" s="13">
        <v>80</v>
      </c>
      <c r="B91" s="14" t="s">
        <v>564</v>
      </c>
      <c r="C91" s="15"/>
      <c r="D91" s="15"/>
      <c r="E91" s="16"/>
      <c r="F91" s="16"/>
      <c r="G91" s="9">
        <v>2305967.06</v>
      </c>
      <c r="H91" s="9">
        <v>3162203.71</v>
      </c>
      <c r="I91" s="22">
        <v>3162203.71</v>
      </c>
      <c r="J91" s="9">
        <v>3162203.71</v>
      </c>
      <c r="K91" s="9">
        <v>3162203.71</v>
      </c>
      <c r="L91" s="9">
        <f t="shared" si="1"/>
        <v>0</v>
      </c>
      <c r="M91" s="7"/>
      <c r="O91" s="19"/>
      <c r="P91" s="19"/>
      <c r="Q91" s="19"/>
      <c r="R91" s="19"/>
      <c r="S91" s="19"/>
      <c r="T91" s="19"/>
    </row>
    <row r="92" spans="1:20" s="3" customFormat="1">
      <c r="A92" s="13">
        <v>81</v>
      </c>
      <c r="B92" s="14" t="s">
        <v>565</v>
      </c>
      <c r="C92" s="15"/>
      <c r="D92" s="15"/>
      <c r="E92" s="16"/>
      <c r="F92" s="16"/>
      <c r="G92" s="9">
        <v>2281736.23</v>
      </c>
      <c r="H92" s="9">
        <v>3128975.65</v>
      </c>
      <c r="I92" s="22">
        <v>3128975.65</v>
      </c>
      <c r="J92" s="9">
        <v>3128975.65</v>
      </c>
      <c r="K92" s="9">
        <v>3128975.65</v>
      </c>
      <c r="L92" s="9">
        <f t="shared" si="1"/>
        <v>0</v>
      </c>
      <c r="M92" s="7"/>
      <c r="O92" s="19"/>
      <c r="P92" s="19"/>
      <c r="Q92" s="19"/>
      <c r="R92" s="19"/>
      <c r="S92" s="19"/>
      <c r="T92" s="19"/>
    </row>
    <row r="93" spans="1:20" s="3" customFormat="1">
      <c r="A93" s="13">
        <v>82</v>
      </c>
      <c r="B93" s="14" t="s">
        <v>566</v>
      </c>
      <c r="C93" s="15"/>
      <c r="D93" s="15"/>
      <c r="E93" s="16"/>
      <c r="F93" s="16"/>
      <c r="G93" s="9">
        <v>2281736.23</v>
      </c>
      <c r="H93" s="9">
        <v>3128975.65</v>
      </c>
      <c r="I93" s="22">
        <v>3128975.65</v>
      </c>
      <c r="J93" s="9">
        <v>3128975.65</v>
      </c>
      <c r="K93" s="9">
        <v>3128975.65</v>
      </c>
      <c r="L93" s="9">
        <f t="shared" si="1"/>
        <v>0</v>
      </c>
      <c r="M93" s="7"/>
      <c r="O93" s="19"/>
      <c r="P93" s="19"/>
      <c r="Q93" s="19"/>
      <c r="R93" s="19"/>
      <c r="S93" s="19"/>
      <c r="T93" s="19"/>
    </row>
    <row r="94" spans="1:20" s="3" customFormat="1">
      <c r="A94" s="13">
        <v>83</v>
      </c>
      <c r="B94" s="14" t="s">
        <v>567</v>
      </c>
      <c r="C94" s="15"/>
      <c r="D94" s="15"/>
      <c r="E94" s="16"/>
      <c r="F94" s="16"/>
      <c r="G94" s="9">
        <v>7144055.5599999996</v>
      </c>
      <c r="H94" s="9">
        <v>9796739.6899999995</v>
      </c>
      <c r="I94" s="22">
        <v>9796739.6899999995</v>
      </c>
      <c r="J94" s="9">
        <v>13440950.449999999</v>
      </c>
      <c r="K94" s="9">
        <v>13440950.449999999</v>
      </c>
      <c r="L94" s="9">
        <f t="shared" si="1"/>
        <v>0</v>
      </c>
      <c r="M94" s="7"/>
      <c r="O94" s="19"/>
      <c r="P94" s="19"/>
      <c r="Q94" s="19"/>
      <c r="R94" s="19"/>
      <c r="S94" s="19"/>
      <c r="T94" s="19"/>
    </row>
    <row r="95" spans="1:20" s="3" customFormat="1">
      <c r="A95" s="13">
        <v>84</v>
      </c>
      <c r="B95" s="14" t="s">
        <v>569</v>
      </c>
      <c r="C95" s="15"/>
      <c r="D95" s="15"/>
      <c r="E95" s="16"/>
      <c r="F95" s="16"/>
      <c r="G95" s="9">
        <v>2285774.7000000002</v>
      </c>
      <c r="H95" s="9">
        <v>3134513.66</v>
      </c>
      <c r="I95" s="22">
        <v>3134513.66</v>
      </c>
      <c r="J95" s="9">
        <v>3134513.66</v>
      </c>
      <c r="K95" s="9">
        <v>3134513.66</v>
      </c>
      <c r="L95" s="9">
        <f t="shared" si="1"/>
        <v>0</v>
      </c>
      <c r="M95" s="7"/>
      <c r="O95" s="19"/>
      <c r="P95" s="19"/>
      <c r="Q95" s="19"/>
      <c r="R95" s="19"/>
      <c r="S95" s="19"/>
      <c r="T95" s="19"/>
    </row>
    <row r="96" spans="1:20" s="3" customFormat="1">
      <c r="A96" s="13">
        <v>85</v>
      </c>
      <c r="B96" s="14" t="s">
        <v>570</v>
      </c>
      <c r="C96" s="15"/>
      <c r="D96" s="15"/>
      <c r="E96" s="16"/>
      <c r="F96" s="16"/>
      <c r="G96" s="9">
        <v>3992680.27</v>
      </c>
      <c r="H96" s="9">
        <v>5659722.5499999998</v>
      </c>
      <c r="I96" s="22">
        <v>5659722.5499999998</v>
      </c>
      <c r="J96" s="9">
        <v>5659722.5499999998</v>
      </c>
      <c r="K96" s="9">
        <v>5659722.5499999998</v>
      </c>
      <c r="L96" s="9">
        <f t="shared" si="1"/>
        <v>0</v>
      </c>
      <c r="M96" s="7"/>
      <c r="O96" s="19"/>
      <c r="P96" s="19"/>
      <c r="Q96" s="19"/>
      <c r="R96" s="19"/>
      <c r="S96" s="19"/>
      <c r="T96" s="19"/>
    </row>
    <row r="97" spans="1:20" s="3" customFormat="1">
      <c r="A97" s="13">
        <v>86</v>
      </c>
      <c r="B97" s="14" t="s">
        <v>571</v>
      </c>
      <c r="C97" s="15"/>
      <c r="D97" s="15"/>
      <c r="E97" s="16"/>
      <c r="F97" s="16"/>
      <c r="G97" s="9">
        <v>1816038.67</v>
      </c>
      <c r="H97" s="9">
        <v>2574279.5099999998</v>
      </c>
      <c r="I97" s="22">
        <v>2574279.5099999998</v>
      </c>
      <c r="J97" s="9">
        <v>2574279.5099999998</v>
      </c>
      <c r="K97" s="9">
        <v>2574279.5099999998</v>
      </c>
      <c r="L97" s="9">
        <f t="shared" si="1"/>
        <v>0</v>
      </c>
      <c r="M97" s="7"/>
      <c r="O97" s="19"/>
      <c r="P97" s="19"/>
      <c r="Q97" s="19"/>
      <c r="R97" s="19"/>
      <c r="S97" s="19"/>
      <c r="T97" s="19"/>
    </row>
    <row r="98" spans="1:20" s="3" customFormat="1">
      <c r="A98" s="13">
        <v>87</v>
      </c>
      <c r="B98" s="14" t="s">
        <v>572</v>
      </c>
      <c r="C98" s="15"/>
      <c r="D98" s="15"/>
      <c r="E98" s="16"/>
      <c r="F98" s="16"/>
      <c r="G98" s="9">
        <v>3230776.96</v>
      </c>
      <c r="H98" s="9">
        <v>4430408</v>
      </c>
      <c r="I98" s="22">
        <v>4430408</v>
      </c>
      <c r="J98" s="9">
        <v>6078440</v>
      </c>
      <c r="K98" s="9">
        <v>6078440</v>
      </c>
      <c r="L98" s="9">
        <f t="shared" si="1"/>
        <v>0</v>
      </c>
      <c r="M98" s="7"/>
      <c r="O98" s="19"/>
      <c r="P98" s="19"/>
      <c r="Q98" s="19"/>
      <c r="R98" s="19"/>
      <c r="S98" s="19"/>
      <c r="T98" s="19"/>
    </row>
    <row r="99" spans="1:20" s="3" customFormat="1">
      <c r="A99" s="13">
        <v>88</v>
      </c>
      <c r="B99" s="14" t="s">
        <v>573</v>
      </c>
      <c r="C99" s="15"/>
      <c r="D99" s="15"/>
      <c r="E99" s="16"/>
      <c r="F99" s="16"/>
      <c r="G99" s="9">
        <v>3988610.26</v>
      </c>
      <c r="H99" s="9">
        <v>5653953.21</v>
      </c>
      <c r="I99" s="22">
        <v>5653953.21</v>
      </c>
      <c r="J99" s="9">
        <v>5653953.21</v>
      </c>
      <c r="K99" s="9">
        <v>5653953.21</v>
      </c>
      <c r="L99" s="9">
        <f t="shared" si="1"/>
        <v>0</v>
      </c>
      <c r="M99" s="7"/>
      <c r="O99" s="19"/>
      <c r="P99" s="19"/>
      <c r="Q99" s="19"/>
      <c r="R99" s="19"/>
      <c r="S99" s="19"/>
      <c r="T99" s="19"/>
    </row>
    <row r="100" spans="1:20" s="3" customFormat="1" ht="25.5">
      <c r="A100" s="13">
        <v>89</v>
      </c>
      <c r="B100" s="14" t="s">
        <v>574</v>
      </c>
      <c r="C100" s="15"/>
      <c r="D100" s="15"/>
      <c r="E100" s="16"/>
      <c r="F100" s="16"/>
      <c r="G100" s="9">
        <v>9131718.5800000001</v>
      </c>
      <c r="H100" s="9">
        <v>11128719.6</v>
      </c>
      <c r="I100" s="22">
        <v>11128719.6</v>
      </c>
      <c r="J100" s="9">
        <v>11128719.6</v>
      </c>
      <c r="K100" s="9">
        <v>10926355.220000001</v>
      </c>
      <c r="L100" s="9">
        <f t="shared" si="1"/>
        <v>-202364.37999999899</v>
      </c>
      <c r="M100" s="7" t="s">
        <v>182</v>
      </c>
      <c r="O100" s="19"/>
      <c r="P100" s="19"/>
      <c r="Q100" s="19"/>
      <c r="R100" s="19"/>
      <c r="S100" s="19"/>
      <c r="T100" s="19"/>
    </row>
    <row r="101" spans="1:20" s="3" customFormat="1" ht="38.25">
      <c r="A101" s="13">
        <v>90</v>
      </c>
      <c r="B101" s="14" t="s">
        <v>575</v>
      </c>
      <c r="C101" s="15"/>
      <c r="D101" s="15"/>
      <c r="E101" s="16"/>
      <c r="F101" s="16"/>
      <c r="G101" s="9">
        <v>3272288.42</v>
      </c>
      <c r="H101" s="9">
        <v>4638549.3600000003</v>
      </c>
      <c r="I101" s="22">
        <v>4638549.3600000003</v>
      </c>
      <c r="J101" s="9">
        <v>4638549.3600000003</v>
      </c>
      <c r="K101" s="9">
        <v>4638549.3600000003</v>
      </c>
      <c r="L101" s="9">
        <f t="shared" si="1"/>
        <v>0</v>
      </c>
      <c r="M101" s="7" t="s">
        <v>801</v>
      </c>
      <c r="O101" s="19"/>
      <c r="P101" s="19"/>
      <c r="Q101" s="19"/>
      <c r="R101" s="19"/>
      <c r="S101" s="19"/>
      <c r="T101" s="19"/>
    </row>
    <row r="102" spans="1:20" s="3" customFormat="1">
      <c r="A102" s="13">
        <v>91</v>
      </c>
      <c r="B102" s="14" t="s">
        <v>576</v>
      </c>
      <c r="C102" s="15"/>
      <c r="D102" s="15"/>
      <c r="E102" s="16"/>
      <c r="F102" s="16"/>
      <c r="G102" s="9">
        <v>3747701.28</v>
      </c>
      <c r="H102" s="9">
        <v>5139273.28</v>
      </c>
      <c r="I102" s="22">
        <v>5139273.28</v>
      </c>
      <c r="J102" s="9">
        <v>6194927.2999999998</v>
      </c>
      <c r="K102" s="9">
        <v>6194927.2999999998</v>
      </c>
      <c r="L102" s="9">
        <f t="shared" si="1"/>
        <v>0</v>
      </c>
      <c r="M102" s="7"/>
      <c r="O102" s="19"/>
      <c r="P102" s="19"/>
      <c r="Q102" s="19"/>
      <c r="R102" s="19"/>
      <c r="S102" s="19"/>
      <c r="T102" s="19"/>
    </row>
    <row r="103" spans="1:20" s="3" customFormat="1">
      <c r="A103" s="13">
        <v>92</v>
      </c>
      <c r="B103" s="14" t="s">
        <v>579</v>
      </c>
      <c r="C103" s="15"/>
      <c r="D103" s="15"/>
      <c r="E103" s="16"/>
      <c r="F103" s="16"/>
      <c r="G103" s="9">
        <v>2192889.87</v>
      </c>
      <c r="H103" s="9">
        <v>3007139.43</v>
      </c>
      <c r="I103" s="22">
        <v>3007139.43</v>
      </c>
      <c r="J103" s="9">
        <v>3007139.43</v>
      </c>
      <c r="K103" s="9">
        <v>3007139.43</v>
      </c>
      <c r="L103" s="9">
        <f t="shared" si="1"/>
        <v>0</v>
      </c>
      <c r="M103" s="7"/>
      <c r="O103" s="19"/>
      <c r="P103" s="19"/>
      <c r="Q103" s="19"/>
      <c r="R103" s="19"/>
      <c r="S103" s="19"/>
      <c r="T103" s="19"/>
    </row>
    <row r="104" spans="1:20" s="3" customFormat="1">
      <c r="A104" s="13">
        <v>93</v>
      </c>
      <c r="B104" s="14" t="s">
        <v>580</v>
      </c>
      <c r="C104" s="15"/>
      <c r="D104" s="15"/>
      <c r="E104" s="16"/>
      <c r="F104" s="16"/>
      <c r="G104" s="9">
        <v>3057122.7</v>
      </c>
      <c r="H104" s="9">
        <v>4192273.57</v>
      </c>
      <c r="I104" s="22">
        <v>4192273.57</v>
      </c>
      <c r="J104" s="9">
        <v>5521392.3099999996</v>
      </c>
      <c r="K104" s="9">
        <v>5521392.3099999996</v>
      </c>
      <c r="L104" s="9">
        <f t="shared" si="1"/>
        <v>0</v>
      </c>
      <c r="M104" s="7"/>
      <c r="O104" s="19"/>
      <c r="P104" s="19"/>
      <c r="Q104" s="19"/>
      <c r="R104" s="19"/>
      <c r="S104" s="19"/>
      <c r="T104" s="19"/>
    </row>
    <row r="105" spans="1:20" s="3" customFormat="1">
      <c r="A105" s="13">
        <v>94</v>
      </c>
      <c r="B105" s="14" t="s">
        <v>581</v>
      </c>
      <c r="C105" s="15"/>
      <c r="D105" s="15"/>
      <c r="E105" s="16"/>
      <c r="F105" s="16"/>
      <c r="G105" s="9">
        <v>1833465.93</v>
      </c>
      <c r="H105" s="9">
        <v>2514256.5499999998</v>
      </c>
      <c r="I105" s="22">
        <v>2514256.5499999998</v>
      </c>
      <c r="J105" s="9">
        <v>2514256.5499999998</v>
      </c>
      <c r="K105" s="9">
        <v>2514256.5499999998</v>
      </c>
      <c r="L105" s="9">
        <f t="shared" si="1"/>
        <v>0</v>
      </c>
      <c r="M105" s="7"/>
      <c r="O105" s="19"/>
      <c r="P105" s="19"/>
      <c r="Q105" s="19"/>
      <c r="R105" s="19"/>
      <c r="S105" s="19"/>
      <c r="T105" s="19"/>
    </row>
    <row r="106" spans="1:20" s="3" customFormat="1">
      <c r="A106" s="13">
        <v>95</v>
      </c>
      <c r="B106" s="14" t="s">
        <v>582</v>
      </c>
      <c r="C106" s="15"/>
      <c r="D106" s="15"/>
      <c r="E106" s="16"/>
      <c r="F106" s="16"/>
      <c r="G106" s="9">
        <v>4510972.34</v>
      </c>
      <c r="H106" s="9">
        <v>6185957.1799999997</v>
      </c>
      <c r="I106" s="22">
        <v>6185957.1799999997</v>
      </c>
      <c r="J106" s="9">
        <v>6185957.1799999997</v>
      </c>
      <c r="K106" s="9">
        <v>6185957.1799999997</v>
      </c>
      <c r="L106" s="9">
        <f t="shared" si="1"/>
        <v>0</v>
      </c>
      <c r="M106" s="7"/>
      <c r="O106" s="19"/>
      <c r="P106" s="19"/>
      <c r="Q106" s="19"/>
      <c r="R106" s="19"/>
      <c r="S106" s="19"/>
      <c r="T106" s="19"/>
    </row>
    <row r="107" spans="1:20" s="3" customFormat="1">
      <c r="A107" s="13">
        <v>96</v>
      </c>
      <c r="B107" s="14" t="s">
        <v>583</v>
      </c>
      <c r="C107" s="15"/>
      <c r="D107" s="15"/>
      <c r="E107" s="16"/>
      <c r="F107" s="16"/>
      <c r="G107" s="9">
        <v>1575811.46</v>
      </c>
      <c r="H107" s="9">
        <v>2160931.4900000002</v>
      </c>
      <c r="I107" s="22">
        <v>2933209.11</v>
      </c>
      <c r="J107" s="9">
        <v>2933209.11</v>
      </c>
      <c r="K107" s="9">
        <v>2933209.11</v>
      </c>
      <c r="L107" s="9">
        <f t="shared" si="1"/>
        <v>0</v>
      </c>
      <c r="M107" s="7"/>
      <c r="O107" s="19"/>
      <c r="P107" s="19"/>
      <c r="Q107" s="19"/>
      <c r="R107" s="19"/>
      <c r="S107" s="19"/>
      <c r="T107" s="19"/>
    </row>
    <row r="108" spans="1:20" s="3" customFormat="1">
      <c r="A108" s="13">
        <v>97</v>
      </c>
      <c r="B108" s="14" t="s">
        <v>584</v>
      </c>
      <c r="C108" s="15"/>
      <c r="D108" s="15"/>
      <c r="E108" s="16"/>
      <c r="F108" s="16"/>
      <c r="G108" s="9">
        <v>4452591.45</v>
      </c>
      <c r="H108" s="9">
        <v>6311657.96</v>
      </c>
      <c r="I108" s="22">
        <v>6311657.96</v>
      </c>
      <c r="J108" s="9">
        <v>6311657.96</v>
      </c>
      <c r="K108" s="9">
        <v>6311657.96</v>
      </c>
      <c r="L108" s="9">
        <f t="shared" si="1"/>
        <v>0</v>
      </c>
      <c r="M108" s="7"/>
      <c r="O108" s="19"/>
      <c r="P108" s="19"/>
      <c r="Q108" s="19"/>
      <c r="R108" s="19"/>
      <c r="S108" s="19"/>
      <c r="T108" s="19"/>
    </row>
    <row r="109" spans="1:20" s="3" customFormat="1">
      <c r="A109" s="13">
        <v>98</v>
      </c>
      <c r="B109" s="14" t="s">
        <v>585</v>
      </c>
      <c r="C109" s="15"/>
      <c r="D109" s="15"/>
      <c r="E109" s="16"/>
      <c r="F109" s="16"/>
      <c r="G109" s="9">
        <v>2927891.62</v>
      </c>
      <c r="H109" s="9">
        <v>4015057.25</v>
      </c>
      <c r="I109" s="22">
        <v>4015057.25</v>
      </c>
      <c r="J109" s="9">
        <v>4015057.25</v>
      </c>
      <c r="K109" s="9">
        <v>4015057.25</v>
      </c>
      <c r="L109" s="9">
        <f t="shared" si="1"/>
        <v>0</v>
      </c>
      <c r="M109" s="7"/>
      <c r="O109" s="19"/>
      <c r="P109" s="19"/>
      <c r="Q109" s="19"/>
      <c r="R109" s="19"/>
      <c r="S109" s="19"/>
      <c r="T109" s="19"/>
    </row>
    <row r="110" spans="1:20" s="3" customFormat="1">
      <c r="A110" s="13">
        <v>99</v>
      </c>
      <c r="B110" s="14" t="s">
        <v>586</v>
      </c>
      <c r="C110" s="15"/>
      <c r="D110" s="15"/>
      <c r="E110" s="16"/>
      <c r="F110" s="16"/>
      <c r="G110" s="9">
        <v>1566926.82</v>
      </c>
      <c r="H110" s="9">
        <v>2148747.89</v>
      </c>
      <c r="I110" s="22">
        <v>2148747.89</v>
      </c>
      <c r="J110" s="9">
        <v>2148747.89</v>
      </c>
      <c r="K110" s="9">
        <v>2148747.89</v>
      </c>
      <c r="L110" s="9">
        <f t="shared" si="1"/>
        <v>0</v>
      </c>
      <c r="M110" s="7"/>
      <c r="O110" s="19"/>
      <c r="P110" s="19"/>
      <c r="Q110" s="19"/>
      <c r="R110" s="19"/>
      <c r="S110" s="19"/>
      <c r="T110" s="19"/>
    </row>
    <row r="111" spans="1:20" s="3" customFormat="1">
      <c r="A111" s="13">
        <v>100</v>
      </c>
      <c r="B111" s="14" t="s">
        <v>587</v>
      </c>
      <c r="C111" s="15"/>
      <c r="D111" s="15"/>
      <c r="E111" s="16"/>
      <c r="F111" s="16"/>
      <c r="G111" s="9">
        <v>1532599.82</v>
      </c>
      <c r="H111" s="9">
        <v>2101674.79</v>
      </c>
      <c r="I111" s="22">
        <v>2101674.79</v>
      </c>
      <c r="J111" s="9">
        <v>2101674.79</v>
      </c>
      <c r="K111" s="9">
        <v>2101674.79</v>
      </c>
      <c r="L111" s="9">
        <f t="shared" si="1"/>
        <v>0</v>
      </c>
      <c r="M111" s="7"/>
      <c r="O111" s="19"/>
      <c r="P111" s="19"/>
      <c r="Q111" s="19"/>
      <c r="R111" s="19"/>
      <c r="S111" s="19"/>
      <c r="T111" s="19"/>
    </row>
    <row r="112" spans="1:20" s="3" customFormat="1">
      <c r="A112" s="13">
        <v>101</v>
      </c>
      <c r="B112" s="14" t="s">
        <v>590</v>
      </c>
      <c r="C112" s="15"/>
      <c r="D112" s="15"/>
      <c r="E112" s="16"/>
      <c r="F112" s="16"/>
      <c r="G112" s="9">
        <v>4691895.8499999996</v>
      </c>
      <c r="H112" s="9">
        <v>6434060.0199999996</v>
      </c>
      <c r="I112" s="22">
        <v>6434060.0199999996</v>
      </c>
      <c r="J112" s="9">
        <v>6434060.0199999996</v>
      </c>
      <c r="K112" s="9">
        <v>6434060.0199999996</v>
      </c>
      <c r="L112" s="9">
        <f t="shared" si="1"/>
        <v>0</v>
      </c>
      <c r="M112" s="7"/>
      <c r="O112" s="19"/>
      <c r="P112" s="19"/>
      <c r="Q112" s="19"/>
      <c r="R112" s="19"/>
      <c r="S112" s="19"/>
      <c r="T112" s="19"/>
    </row>
    <row r="113" spans="1:20" s="3" customFormat="1">
      <c r="A113" s="13">
        <v>102</v>
      </c>
      <c r="B113" s="14" t="s">
        <v>591</v>
      </c>
      <c r="C113" s="15"/>
      <c r="D113" s="15"/>
      <c r="E113" s="16"/>
      <c r="F113" s="16"/>
      <c r="G113" s="9">
        <v>4260587.12</v>
      </c>
      <c r="H113" s="9">
        <v>5842600.5599999996</v>
      </c>
      <c r="I113" s="22">
        <v>5842600.5599999996</v>
      </c>
      <c r="J113" s="9">
        <v>5842600.5599999996</v>
      </c>
      <c r="K113" s="9">
        <v>5842600.5599999996</v>
      </c>
      <c r="L113" s="9">
        <f t="shared" si="1"/>
        <v>0</v>
      </c>
      <c r="M113" s="7"/>
      <c r="O113" s="19"/>
      <c r="P113" s="19"/>
      <c r="Q113" s="19"/>
      <c r="R113" s="19"/>
      <c r="S113" s="19"/>
      <c r="T113" s="19"/>
    </row>
    <row r="114" spans="1:20" s="3" customFormat="1">
      <c r="A114" s="13">
        <v>103</v>
      </c>
      <c r="B114" s="14" t="s">
        <v>592</v>
      </c>
      <c r="C114" s="15"/>
      <c r="D114" s="15"/>
      <c r="E114" s="16"/>
      <c r="F114" s="16"/>
      <c r="G114" s="9">
        <v>4846165.4400000004</v>
      </c>
      <c r="H114" s="9">
        <v>6645612</v>
      </c>
      <c r="I114" s="22">
        <v>6645612</v>
      </c>
      <c r="J114" s="9">
        <v>6645612</v>
      </c>
      <c r="K114" s="9">
        <v>6645612</v>
      </c>
      <c r="L114" s="9">
        <f t="shared" si="1"/>
        <v>0</v>
      </c>
      <c r="M114" s="7"/>
      <c r="O114" s="19"/>
      <c r="P114" s="19"/>
      <c r="Q114" s="19"/>
      <c r="R114" s="19"/>
      <c r="S114" s="19"/>
      <c r="T114" s="19"/>
    </row>
    <row r="115" spans="1:20" s="3" customFormat="1">
      <c r="A115" s="13">
        <v>104</v>
      </c>
      <c r="B115" s="14" t="s">
        <v>593</v>
      </c>
      <c r="C115" s="15"/>
      <c r="D115" s="15"/>
      <c r="E115" s="16"/>
      <c r="F115" s="16"/>
      <c r="G115" s="9">
        <v>2798660.55</v>
      </c>
      <c r="H115" s="9">
        <v>3837840.93</v>
      </c>
      <c r="I115" s="22">
        <v>3837840.93</v>
      </c>
      <c r="J115" s="9">
        <v>3837840.93</v>
      </c>
      <c r="K115" s="9">
        <v>3837840.93</v>
      </c>
      <c r="L115" s="9">
        <f t="shared" si="1"/>
        <v>0</v>
      </c>
      <c r="M115" s="7"/>
      <c r="O115" s="19"/>
      <c r="P115" s="19"/>
      <c r="Q115" s="19"/>
      <c r="R115" s="19"/>
      <c r="S115" s="19"/>
      <c r="T115" s="19"/>
    </row>
    <row r="116" spans="1:20" s="3" customFormat="1">
      <c r="A116" s="13">
        <v>105</v>
      </c>
      <c r="B116" s="17" t="s">
        <v>594</v>
      </c>
      <c r="C116" s="15"/>
      <c r="D116" s="15"/>
      <c r="E116" s="16"/>
      <c r="F116" s="16"/>
      <c r="G116" s="9">
        <v>2879429.97</v>
      </c>
      <c r="H116" s="9">
        <v>3948601.13</v>
      </c>
      <c r="I116" s="22">
        <v>3948601.13</v>
      </c>
      <c r="J116" s="9">
        <v>3948601.13</v>
      </c>
      <c r="K116" s="9">
        <v>3948601.13</v>
      </c>
      <c r="L116" s="9">
        <f t="shared" si="1"/>
        <v>0</v>
      </c>
      <c r="M116" s="7"/>
      <c r="O116" s="19"/>
      <c r="P116" s="19"/>
      <c r="Q116" s="19"/>
      <c r="R116" s="19"/>
      <c r="S116" s="19"/>
      <c r="T116" s="19"/>
    </row>
    <row r="117" spans="1:20" s="3" customFormat="1">
      <c r="A117" s="13">
        <v>106</v>
      </c>
      <c r="B117" s="17" t="s">
        <v>595</v>
      </c>
      <c r="C117" s="15"/>
      <c r="D117" s="15"/>
      <c r="E117" s="16"/>
      <c r="F117" s="16"/>
      <c r="G117" s="9">
        <v>2592698.52</v>
      </c>
      <c r="H117" s="9">
        <v>3555402.42</v>
      </c>
      <c r="I117" s="22">
        <v>3555402.42</v>
      </c>
      <c r="J117" s="9">
        <v>3555402.42</v>
      </c>
      <c r="K117" s="9">
        <v>3555402.42</v>
      </c>
      <c r="L117" s="9">
        <f t="shared" si="1"/>
        <v>0</v>
      </c>
      <c r="M117" s="7"/>
      <c r="O117" s="19"/>
      <c r="P117" s="19"/>
      <c r="Q117" s="19"/>
      <c r="R117" s="19"/>
      <c r="S117" s="19"/>
      <c r="T117" s="19"/>
    </row>
    <row r="118" spans="1:20" s="3" customFormat="1">
      <c r="A118" s="13">
        <v>107</v>
      </c>
      <c r="B118" s="14" t="s">
        <v>596</v>
      </c>
      <c r="C118" s="15"/>
      <c r="D118" s="15"/>
      <c r="E118" s="16"/>
      <c r="F118" s="16"/>
      <c r="G118" s="9">
        <v>4531164.6900000004</v>
      </c>
      <c r="H118" s="9">
        <v>5665821.0199999996</v>
      </c>
      <c r="I118" s="22">
        <v>5665821.0199999996</v>
      </c>
      <c r="J118" s="9">
        <v>5665821.0199999996</v>
      </c>
      <c r="K118" s="9">
        <v>5665821.0199999996</v>
      </c>
      <c r="L118" s="9">
        <f t="shared" si="1"/>
        <v>0</v>
      </c>
      <c r="M118" s="7"/>
      <c r="O118" s="19"/>
      <c r="P118" s="19"/>
      <c r="Q118" s="19"/>
      <c r="R118" s="19"/>
      <c r="S118" s="19"/>
      <c r="T118" s="19"/>
    </row>
    <row r="119" spans="1:20" s="3" customFormat="1">
      <c r="A119" s="13">
        <v>108</v>
      </c>
      <c r="B119" s="14" t="s">
        <v>597</v>
      </c>
      <c r="C119" s="15"/>
      <c r="D119" s="15"/>
      <c r="E119" s="16"/>
      <c r="F119" s="16"/>
      <c r="G119" s="9">
        <v>2633083.23</v>
      </c>
      <c r="H119" s="9">
        <v>3610782.53</v>
      </c>
      <c r="I119" s="22">
        <v>3610782.53</v>
      </c>
      <c r="J119" s="9">
        <v>3610782.53</v>
      </c>
      <c r="K119" s="9">
        <v>3610782.53</v>
      </c>
      <c r="L119" s="9">
        <f t="shared" si="1"/>
        <v>0</v>
      </c>
      <c r="M119" s="7"/>
      <c r="O119" s="19"/>
      <c r="P119" s="19"/>
      <c r="Q119" s="19"/>
      <c r="R119" s="19"/>
      <c r="S119" s="19"/>
      <c r="T119" s="19"/>
    </row>
    <row r="120" spans="1:20" s="3" customFormat="1">
      <c r="A120" s="13">
        <v>109</v>
      </c>
      <c r="B120" s="14" t="s">
        <v>598</v>
      </c>
      <c r="C120" s="15"/>
      <c r="D120" s="15"/>
      <c r="E120" s="16"/>
      <c r="F120" s="16"/>
      <c r="G120" s="9">
        <v>1098464.17</v>
      </c>
      <c r="H120" s="9">
        <v>1506338.72</v>
      </c>
      <c r="I120" s="22">
        <v>2440055.64</v>
      </c>
      <c r="J120" s="9">
        <v>2440055.64</v>
      </c>
      <c r="K120" s="9">
        <v>2440055.64</v>
      </c>
      <c r="L120" s="9">
        <f t="shared" si="1"/>
        <v>0</v>
      </c>
      <c r="M120" s="7"/>
      <c r="O120" s="19"/>
      <c r="P120" s="19"/>
      <c r="Q120" s="19"/>
      <c r="R120" s="19"/>
      <c r="S120" s="19"/>
      <c r="T120" s="19"/>
    </row>
    <row r="121" spans="1:20" s="3" customFormat="1">
      <c r="A121" s="13">
        <v>110</v>
      </c>
      <c r="B121" s="14" t="s">
        <v>599</v>
      </c>
      <c r="C121" s="15"/>
      <c r="D121" s="15"/>
      <c r="E121" s="16"/>
      <c r="F121" s="16"/>
      <c r="G121" s="9">
        <v>1098464.17</v>
      </c>
      <c r="H121" s="9">
        <v>1506338.72</v>
      </c>
      <c r="I121" s="22">
        <v>2440055.64</v>
      </c>
      <c r="J121" s="9">
        <v>2440055.64</v>
      </c>
      <c r="K121" s="9">
        <v>2440055.64</v>
      </c>
      <c r="L121" s="9">
        <f t="shared" si="1"/>
        <v>0</v>
      </c>
      <c r="M121" s="7"/>
      <c r="O121" s="19"/>
      <c r="P121" s="19"/>
      <c r="Q121" s="19"/>
      <c r="R121" s="19"/>
      <c r="S121" s="19"/>
      <c r="T121" s="19"/>
    </row>
    <row r="122" spans="1:20" s="3" customFormat="1">
      <c r="A122" s="13">
        <v>111</v>
      </c>
      <c r="B122" s="14" t="s">
        <v>600</v>
      </c>
      <c r="C122" s="15"/>
      <c r="D122" s="15"/>
      <c r="E122" s="16"/>
      <c r="F122" s="16"/>
      <c r="G122" s="9">
        <v>1554811.41</v>
      </c>
      <c r="H122" s="9">
        <v>2132133.86</v>
      </c>
      <c r="I122" s="22">
        <v>2132133.86</v>
      </c>
      <c r="J122" s="9">
        <v>2925249.25</v>
      </c>
      <c r="K122" s="9">
        <v>2925249.25</v>
      </c>
      <c r="L122" s="9">
        <f t="shared" si="1"/>
        <v>0</v>
      </c>
      <c r="M122" s="7"/>
      <c r="O122" s="19"/>
      <c r="P122" s="19"/>
      <c r="Q122" s="19"/>
      <c r="R122" s="19"/>
      <c r="S122" s="19"/>
      <c r="T122" s="19"/>
    </row>
    <row r="123" spans="1:20" s="3" customFormat="1">
      <c r="A123" s="13">
        <v>112</v>
      </c>
      <c r="B123" s="14" t="s">
        <v>601</v>
      </c>
      <c r="C123" s="15"/>
      <c r="D123" s="15"/>
      <c r="E123" s="16"/>
      <c r="F123" s="16"/>
      <c r="G123" s="9">
        <v>2253466.9300000002</v>
      </c>
      <c r="H123" s="9">
        <v>3090209.58</v>
      </c>
      <c r="I123" s="22">
        <v>3090209.58</v>
      </c>
      <c r="J123" s="9">
        <v>3090209.58</v>
      </c>
      <c r="K123" s="9">
        <v>3090209.58</v>
      </c>
      <c r="L123" s="9">
        <f t="shared" si="1"/>
        <v>0</v>
      </c>
      <c r="M123" s="7"/>
      <c r="O123" s="19"/>
      <c r="P123" s="19"/>
      <c r="Q123" s="19"/>
      <c r="R123" s="19"/>
      <c r="S123" s="19"/>
      <c r="T123" s="19"/>
    </row>
    <row r="124" spans="1:20" s="3" customFormat="1">
      <c r="A124" s="13">
        <v>113</v>
      </c>
      <c r="B124" s="14" t="s">
        <v>602</v>
      </c>
      <c r="C124" s="15"/>
      <c r="D124" s="15"/>
      <c r="E124" s="16"/>
      <c r="F124" s="16"/>
      <c r="G124" s="9">
        <v>4321164.1900000004</v>
      </c>
      <c r="H124" s="9">
        <v>5925670.7000000002</v>
      </c>
      <c r="I124" s="22">
        <v>5925670.7000000002</v>
      </c>
      <c r="J124" s="9">
        <v>8129913.4900000002</v>
      </c>
      <c r="K124" s="9">
        <v>8129913.4900000002</v>
      </c>
      <c r="L124" s="9">
        <f t="shared" si="1"/>
        <v>0</v>
      </c>
      <c r="M124" s="7"/>
      <c r="O124" s="19"/>
      <c r="P124" s="19"/>
      <c r="Q124" s="19"/>
      <c r="R124" s="19"/>
      <c r="S124" s="19"/>
      <c r="T124" s="19"/>
    </row>
    <row r="125" spans="1:20" s="3" customFormat="1">
      <c r="A125" s="13">
        <v>114</v>
      </c>
      <c r="B125" s="14" t="s">
        <v>603</v>
      </c>
      <c r="C125" s="15"/>
      <c r="D125" s="15"/>
      <c r="E125" s="16"/>
      <c r="F125" s="16"/>
      <c r="G125" s="9">
        <v>3586162.43</v>
      </c>
      <c r="H125" s="9">
        <v>4917752.88</v>
      </c>
      <c r="I125" s="22">
        <v>4917752.88</v>
      </c>
      <c r="J125" s="9">
        <v>6747068.4000000004</v>
      </c>
      <c r="K125" s="9">
        <v>6747068.4000000004</v>
      </c>
      <c r="L125" s="9">
        <f t="shared" si="1"/>
        <v>0</v>
      </c>
      <c r="M125" s="7"/>
      <c r="O125" s="19"/>
      <c r="P125" s="19"/>
      <c r="Q125" s="19"/>
      <c r="R125" s="19"/>
      <c r="S125" s="19"/>
      <c r="T125" s="19"/>
    </row>
    <row r="126" spans="1:20" s="3" customFormat="1">
      <c r="A126" s="13">
        <v>115</v>
      </c>
      <c r="B126" s="14" t="s">
        <v>604</v>
      </c>
      <c r="C126" s="15"/>
      <c r="D126" s="15"/>
      <c r="E126" s="16"/>
      <c r="F126" s="16"/>
      <c r="G126" s="9">
        <v>3844624.59</v>
      </c>
      <c r="H126" s="9">
        <v>5272185.5199999996</v>
      </c>
      <c r="I126" s="22">
        <v>5272185.5199999996</v>
      </c>
      <c r="J126" s="9">
        <v>5272185.5199999996</v>
      </c>
      <c r="K126" s="9">
        <v>5272185.5199999996</v>
      </c>
      <c r="L126" s="9">
        <f t="shared" si="1"/>
        <v>0</v>
      </c>
      <c r="M126" s="7"/>
      <c r="O126" s="19"/>
      <c r="P126" s="19"/>
      <c r="Q126" s="19"/>
      <c r="R126" s="19"/>
      <c r="S126" s="19"/>
      <c r="T126" s="19"/>
    </row>
    <row r="127" spans="1:20" s="3" customFormat="1">
      <c r="A127" s="13">
        <v>116</v>
      </c>
      <c r="B127" s="14" t="s">
        <v>605</v>
      </c>
      <c r="C127" s="15"/>
      <c r="D127" s="15"/>
      <c r="E127" s="16"/>
      <c r="F127" s="16"/>
      <c r="G127" s="9">
        <v>4038471.21</v>
      </c>
      <c r="H127" s="9">
        <v>5538010</v>
      </c>
      <c r="I127" s="22">
        <v>5538010</v>
      </c>
      <c r="J127" s="9">
        <v>5538010</v>
      </c>
      <c r="K127" s="9">
        <v>5538010</v>
      </c>
      <c r="L127" s="9">
        <f t="shared" si="1"/>
        <v>0</v>
      </c>
      <c r="M127" s="7"/>
      <c r="O127" s="19"/>
      <c r="P127" s="19"/>
      <c r="Q127" s="19"/>
      <c r="R127" s="19"/>
      <c r="S127" s="19"/>
      <c r="T127" s="19"/>
    </row>
    <row r="128" spans="1:20" s="3" customFormat="1">
      <c r="A128" s="13">
        <v>117</v>
      </c>
      <c r="B128" s="14" t="s">
        <v>606</v>
      </c>
      <c r="C128" s="15"/>
      <c r="D128" s="15"/>
      <c r="E128" s="16"/>
      <c r="F128" s="16"/>
      <c r="G128" s="9">
        <v>2023844.97</v>
      </c>
      <c r="H128" s="9">
        <v>4545945.8499999996</v>
      </c>
      <c r="I128" s="22">
        <v>4545945.8499999996</v>
      </c>
      <c r="J128" s="9">
        <v>4545945.8499999996</v>
      </c>
      <c r="K128" s="9">
        <v>4545945.8499999996</v>
      </c>
      <c r="L128" s="9">
        <f t="shared" si="1"/>
        <v>0</v>
      </c>
      <c r="M128" s="7"/>
      <c r="O128" s="19"/>
      <c r="P128" s="19"/>
      <c r="Q128" s="19"/>
      <c r="R128" s="19"/>
      <c r="S128" s="19"/>
      <c r="T128" s="19"/>
    </row>
    <row r="129" spans="1:20" s="3" customFormat="1">
      <c r="A129" s="13">
        <v>118</v>
      </c>
      <c r="B129" s="17" t="s">
        <v>607</v>
      </c>
      <c r="C129" s="15"/>
      <c r="D129" s="15"/>
      <c r="E129" s="16"/>
      <c r="F129" s="16"/>
      <c r="G129" s="9">
        <v>3354502.63</v>
      </c>
      <c r="H129" s="9">
        <v>4755090.03</v>
      </c>
      <c r="I129" s="22">
        <v>4755090.03</v>
      </c>
      <c r="J129" s="9">
        <v>4755090.03</v>
      </c>
      <c r="K129" s="9">
        <v>4755090.03</v>
      </c>
      <c r="L129" s="9">
        <f t="shared" si="1"/>
        <v>0</v>
      </c>
      <c r="M129" s="7"/>
      <c r="O129" s="19"/>
      <c r="P129" s="19"/>
      <c r="Q129" s="19"/>
      <c r="R129" s="19"/>
      <c r="S129" s="19"/>
      <c r="T129" s="19"/>
    </row>
    <row r="130" spans="1:20" s="3" customFormat="1">
      <c r="A130" s="13">
        <v>119</v>
      </c>
      <c r="B130" s="14" t="s">
        <v>608</v>
      </c>
      <c r="C130" s="15"/>
      <c r="D130" s="15"/>
      <c r="E130" s="16"/>
      <c r="F130" s="16"/>
      <c r="G130" s="9">
        <v>3335373.58</v>
      </c>
      <c r="H130" s="9">
        <v>4727974.12</v>
      </c>
      <c r="I130" s="22">
        <v>4727974.12</v>
      </c>
      <c r="J130" s="9">
        <v>4727974.12</v>
      </c>
      <c r="K130" s="9">
        <v>4727974.12</v>
      </c>
      <c r="L130" s="9">
        <f t="shared" si="1"/>
        <v>0</v>
      </c>
      <c r="M130" s="7"/>
      <c r="O130" s="19"/>
      <c r="P130" s="19"/>
      <c r="Q130" s="19"/>
      <c r="R130" s="19"/>
      <c r="S130" s="19"/>
      <c r="T130" s="19"/>
    </row>
    <row r="131" spans="1:20" s="3" customFormat="1">
      <c r="A131" s="13">
        <v>120</v>
      </c>
      <c r="B131" s="17" t="s">
        <v>609</v>
      </c>
      <c r="C131" s="15"/>
      <c r="D131" s="15"/>
      <c r="E131" s="16"/>
      <c r="F131" s="16"/>
      <c r="G131" s="9">
        <v>9131718.5800000001</v>
      </c>
      <c r="H131" s="9">
        <v>11128719.6</v>
      </c>
      <c r="I131" s="22">
        <v>11128719.6</v>
      </c>
      <c r="J131" s="9">
        <v>11128719.6</v>
      </c>
      <c r="K131" s="9">
        <v>11128719.6</v>
      </c>
      <c r="L131" s="9">
        <f t="shared" si="1"/>
        <v>0</v>
      </c>
      <c r="M131" s="7"/>
      <c r="O131" s="19"/>
      <c r="P131" s="19"/>
      <c r="Q131" s="19"/>
      <c r="R131" s="19"/>
      <c r="S131" s="19"/>
      <c r="T131" s="19"/>
    </row>
    <row r="132" spans="1:20" s="3" customFormat="1">
      <c r="A132" s="13">
        <v>121</v>
      </c>
      <c r="B132" s="17" t="s">
        <v>610</v>
      </c>
      <c r="C132" s="15"/>
      <c r="D132" s="15"/>
      <c r="E132" s="16"/>
      <c r="F132" s="16"/>
      <c r="G132" s="9">
        <v>908512.31</v>
      </c>
      <c r="H132" s="9">
        <v>1922016.84</v>
      </c>
      <c r="I132" s="22">
        <v>1922016.84</v>
      </c>
      <c r="J132" s="9">
        <v>1922016.84</v>
      </c>
      <c r="K132" s="9">
        <v>1922016.84</v>
      </c>
      <c r="L132" s="9">
        <f t="shared" si="1"/>
        <v>0</v>
      </c>
      <c r="M132" s="7"/>
      <c r="O132" s="19"/>
      <c r="P132" s="19"/>
      <c r="Q132" s="19"/>
      <c r="R132" s="19"/>
      <c r="S132" s="19"/>
      <c r="T132" s="19"/>
    </row>
    <row r="133" spans="1:20" s="3" customFormat="1">
      <c r="A133" s="13">
        <v>122</v>
      </c>
      <c r="B133" s="14" t="s">
        <v>611</v>
      </c>
      <c r="C133" s="15"/>
      <c r="D133" s="15"/>
      <c r="E133" s="16"/>
      <c r="F133" s="16"/>
      <c r="G133" s="9">
        <v>15980507.51</v>
      </c>
      <c r="H133" s="9">
        <v>19475259.300000001</v>
      </c>
      <c r="I133" s="22">
        <v>19475259.300000001</v>
      </c>
      <c r="J133" s="9">
        <v>19475259.300000001</v>
      </c>
      <c r="K133" s="9">
        <v>19475259.300000001</v>
      </c>
      <c r="L133" s="9">
        <f t="shared" si="1"/>
        <v>0</v>
      </c>
      <c r="M133" s="7"/>
      <c r="O133" s="19"/>
      <c r="P133" s="19"/>
      <c r="Q133" s="19"/>
      <c r="R133" s="19"/>
      <c r="S133" s="19"/>
      <c r="T133" s="19"/>
    </row>
    <row r="134" spans="1:20" s="3" customFormat="1" ht="25.5">
      <c r="A134" s="13">
        <v>123</v>
      </c>
      <c r="B134" s="14" t="s">
        <v>612</v>
      </c>
      <c r="C134" s="15"/>
      <c r="D134" s="15"/>
      <c r="E134" s="16"/>
      <c r="F134" s="16"/>
      <c r="G134" s="9">
        <v>3760689.68</v>
      </c>
      <c r="H134" s="9">
        <v>5330870.1500000004</v>
      </c>
      <c r="I134" s="22">
        <v>5330870.1500000004</v>
      </c>
      <c r="J134" s="9">
        <v>5330870.1500000004</v>
      </c>
      <c r="K134" s="9">
        <v>0</v>
      </c>
      <c r="L134" s="9">
        <f t="shared" si="1"/>
        <v>-5330870.1500000004</v>
      </c>
      <c r="M134" s="7" t="s">
        <v>802</v>
      </c>
      <c r="O134" s="19"/>
      <c r="P134" s="19"/>
      <c r="Q134" s="19"/>
      <c r="R134" s="19"/>
      <c r="S134" s="19"/>
      <c r="T134" s="19"/>
    </row>
    <row r="135" spans="1:20" s="3" customFormat="1">
      <c r="A135" s="13">
        <v>124</v>
      </c>
      <c r="B135" s="14" t="s">
        <v>613</v>
      </c>
      <c r="C135" s="15"/>
      <c r="D135" s="15"/>
      <c r="E135" s="16"/>
      <c r="F135" s="16"/>
      <c r="G135" s="9">
        <v>3732199.6</v>
      </c>
      <c r="H135" s="9">
        <v>5290484.7699999996</v>
      </c>
      <c r="I135" s="22">
        <v>5290484.7699999996</v>
      </c>
      <c r="J135" s="9">
        <v>5290484.7699999996</v>
      </c>
      <c r="K135" s="9">
        <v>5290484.7699999996</v>
      </c>
      <c r="L135" s="9">
        <f t="shared" si="1"/>
        <v>0</v>
      </c>
      <c r="M135" s="7"/>
      <c r="O135" s="19"/>
      <c r="P135" s="19"/>
      <c r="Q135" s="19"/>
      <c r="R135" s="19"/>
      <c r="S135" s="19"/>
      <c r="T135" s="19"/>
    </row>
    <row r="136" spans="1:20" s="3" customFormat="1">
      <c r="A136" s="13">
        <v>125</v>
      </c>
      <c r="B136" s="14" t="s">
        <v>614</v>
      </c>
      <c r="C136" s="15"/>
      <c r="D136" s="15"/>
      <c r="E136" s="16"/>
      <c r="F136" s="16"/>
      <c r="G136" s="9">
        <v>18315047.120000001</v>
      </c>
      <c r="H136" s="9">
        <v>25962030</v>
      </c>
      <c r="I136" s="22">
        <v>25962030</v>
      </c>
      <c r="J136" s="9">
        <v>25962030</v>
      </c>
      <c r="K136" s="9">
        <v>25962030</v>
      </c>
      <c r="L136" s="9">
        <f t="shared" si="1"/>
        <v>0</v>
      </c>
      <c r="M136" s="7"/>
      <c r="O136" s="19"/>
      <c r="P136" s="19"/>
      <c r="Q136" s="19"/>
      <c r="R136" s="19"/>
      <c r="S136" s="19"/>
      <c r="T136" s="19"/>
    </row>
    <row r="137" spans="1:20" s="3" customFormat="1">
      <c r="A137" s="13">
        <v>126</v>
      </c>
      <c r="B137" s="14" t="s">
        <v>615</v>
      </c>
      <c r="C137" s="15"/>
      <c r="D137" s="15"/>
      <c r="E137" s="16"/>
      <c r="F137" s="16"/>
      <c r="G137" s="9">
        <v>4565859.29</v>
      </c>
      <c r="H137" s="9">
        <v>5564359.7999999998</v>
      </c>
      <c r="I137" s="22">
        <v>5564359.7999999998</v>
      </c>
      <c r="J137" s="9">
        <v>5564359.7999999998</v>
      </c>
      <c r="K137" s="9">
        <v>5564359.7999999998</v>
      </c>
      <c r="L137" s="9">
        <f t="shared" si="1"/>
        <v>0</v>
      </c>
      <c r="M137" s="7"/>
      <c r="O137" s="19"/>
      <c r="P137" s="19"/>
      <c r="Q137" s="19"/>
      <c r="R137" s="19"/>
      <c r="S137" s="19"/>
      <c r="T137" s="19"/>
    </row>
    <row r="138" spans="1:20" s="3" customFormat="1">
      <c r="A138" s="13">
        <v>127</v>
      </c>
      <c r="B138" s="14" t="s">
        <v>616</v>
      </c>
      <c r="C138" s="15"/>
      <c r="D138" s="15"/>
      <c r="E138" s="16"/>
      <c r="F138" s="16"/>
      <c r="G138" s="9">
        <v>5413113.9299999997</v>
      </c>
      <c r="H138" s="9">
        <v>7673222.2000000002</v>
      </c>
      <c r="I138" s="22">
        <v>7673222.2000000002</v>
      </c>
      <c r="J138" s="9">
        <v>7673222.2000000002</v>
      </c>
      <c r="K138" s="9">
        <v>7673222.2000000002</v>
      </c>
      <c r="L138" s="9">
        <f t="shared" si="1"/>
        <v>0</v>
      </c>
      <c r="M138" s="7"/>
      <c r="O138" s="19"/>
      <c r="P138" s="19"/>
      <c r="Q138" s="19"/>
      <c r="R138" s="19"/>
      <c r="S138" s="19"/>
      <c r="T138" s="19"/>
    </row>
    <row r="139" spans="1:20" s="3" customFormat="1" ht="25.5">
      <c r="A139" s="13">
        <v>128</v>
      </c>
      <c r="B139" s="14" t="s">
        <v>617</v>
      </c>
      <c r="C139" s="15"/>
      <c r="D139" s="15"/>
      <c r="E139" s="16"/>
      <c r="F139" s="16"/>
      <c r="G139" s="9">
        <v>4565859.29</v>
      </c>
      <c r="H139" s="9">
        <v>5564359.7999999998</v>
      </c>
      <c r="I139" s="22">
        <v>5564359.7999999998</v>
      </c>
      <c r="J139" s="9">
        <v>5564359.7999999998</v>
      </c>
      <c r="K139" s="9">
        <v>5462682.6100000003</v>
      </c>
      <c r="L139" s="9">
        <f t="shared" si="1"/>
        <v>-101677.189999999</v>
      </c>
      <c r="M139" s="7" t="s">
        <v>182</v>
      </c>
    </row>
    <row r="140" spans="1:20" s="3" customFormat="1">
      <c r="A140" s="13">
        <v>129</v>
      </c>
      <c r="B140" s="14" t="s">
        <v>618</v>
      </c>
      <c r="C140" s="15"/>
      <c r="D140" s="15"/>
      <c r="E140" s="16"/>
      <c r="F140" s="16"/>
      <c r="G140" s="9">
        <v>15559650.029999999</v>
      </c>
      <c r="H140" s="9">
        <v>22056186.809999999</v>
      </c>
      <c r="I140" s="22">
        <v>22056186.809999999</v>
      </c>
      <c r="J140" s="9">
        <v>22056186.809999999</v>
      </c>
      <c r="K140" s="9">
        <v>22056186.809999999</v>
      </c>
      <c r="L140" s="9">
        <f t="shared" si="1"/>
        <v>0</v>
      </c>
      <c r="M140" s="7"/>
    </row>
    <row r="141" spans="1:20" s="3" customFormat="1">
      <c r="A141" s="13">
        <v>130</v>
      </c>
      <c r="B141" s="14" t="s">
        <v>619</v>
      </c>
      <c r="C141" s="15"/>
      <c r="D141" s="15"/>
      <c r="E141" s="16"/>
      <c r="F141" s="16"/>
      <c r="G141" s="9">
        <v>835427.61</v>
      </c>
      <c r="H141" s="9">
        <v>3584078.06</v>
      </c>
      <c r="I141" s="22">
        <v>3584078.06</v>
      </c>
      <c r="J141" s="9">
        <v>3584078.06</v>
      </c>
      <c r="K141" s="9">
        <v>3584078.06</v>
      </c>
      <c r="L141" s="9">
        <f t="shared" ref="L141:L169" si="2">K141-J141</f>
        <v>0</v>
      </c>
      <c r="M141" s="7"/>
    </row>
    <row r="142" spans="1:20" s="3" customFormat="1">
      <c r="A142" s="13">
        <v>131</v>
      </c>
      <c r="B142" s="14" t="s">
        <v>620</v>
      </c>
      <c r="C142" s="15"/>
      <c r="D142" s="15"/>
      <c r="E142" s="16"/>
      <c r="F142" s="16"/>
      <c r="G142" s="9">
        <v>4939050.28</v>
      </c>
      <c r="H142" s="9">
        <v>6772986.2300000004</v>
      </c>
      <c r="I142" s="22">
        <v>6772986.2300000004</v>
      </c>
      <c r="J142" s="9">
        <v>6772986.2300000004</v>
      </c>
      <c r="K142" s="9">
        <v>6772986.2300000004</v>
      </c>
      <c r="L142" s="9">
        <f t="shared" si="2"/>
        <v>0</v>
      </c>
      <c r="M142" s="7"/>
    </row>
    <row r="143" spans="1:20" s="3" customFormat="1">
      <c r="A143" s="13">
        <v>132</v>
      </c>
      <c r="B143" s="14" t="s">
        <v>621</v>
      </c>
      <c r="C143" s="15"/>
      <c r="D143" s="15"/>
      <c r="E143" s="16"/>
      <c r="F143" s="16"/>
      <c r="G143" s="9">
        <v>7342298.8899999997</v>
      </c>
      <c r="H143" s="9">
        <v>10407889.359999999</v>
      </c>
      <c r="I143" s="22">
        <v>10407889.359999999</v>
      </c>
      <c r="J143" s="9">
        <v>10407889.359999999</v>
      </c>
      <c r="K143" s="9">
        <v>10407889.359999999</v>
      </c>
      <c r="L143" s="9">
        <f t="shared" si="2"/>
        <v>0</v>
      </c>
      <c r="M143" s="7"/>
    </row>
    <row r="144" spans="1:20" s="3" customFormat="1">
      <c r="A144" s="13">
        <v>133</v>
      </c>
      <c r="B144" s="14" t="s">
        <v>622</v>
      </c>
      <c r="C144" s="15"/>
      <c r="D144" s="15"/>
      <c r="E144" s="16"/>
      <c r="F144" s="16"/>
      <c r="G144" s="9">
        <v>1794874.62</v>
      </c>
      <c r="H144" s="9">
        <v>2544278.94</v>
      </c>
      <c r="I144" s="22">
        <v>2544278.94</v>
      </c>
      <c r="J144" s="9">
        <v>2544278.94</v>
      </c>
      <c r="K144" s="9">
        <v>2544278.94</v>
      </c>
      <c r="L144" s="9">
        <f t="shared" si="2"/>
        <v>0</v>
      </c>
      <c r="M144" s="7"/>
    </row>
    <row r="145" spans="1:13" s="3" customFormat="1">
      <c r="A145" s="13">
        <v>134</v>
      </c>
      <c r="B145" s="14" t="s">
        <v>623</v>
      </c>
      <c r="C145" s="15"/>
      <c r="D145" s="15"/>
      <c r="E145" s="16"/>
      <c r="F145" s="16"/>
      <c r="G145" s="9">
        <v>1155002.76</v>
      </c>
      <c r="H145" s="9">
        <v>1583870.86</v>
      </c>
      <c r="I145" s="22">
        <v>1583870.86</v>
      </c>
      <c r="J145" s="9">
        <v>1583870.86</v>
      </c>
      <c r="K145" s="9">
        <v>1583870.86</v>
      </c>
      <c r="L145" s="9">
        <f t="shared" si="2"/>
        <v>0</v>
      </c>
      <c r="M145" s="7"/>
    </row>
    <row r="146" spans="1:13" s="3" customFormat="1">
      <c r="A146" s="13">
        <v>135</v>
      </c>
      <c r="B146" s="14" t="s">
        <v>624</v>
      </c>
      <c r="C146" s="15"/>
      <c r="D146" s="15"/>
      <c r="E146" s="16"/>
      <c r="F146" s="16"/>
      <c r="G146" s="9">
        <v>3724059.58</v>
      </c>
      <c r="H146" s="9">
        <v>5278946.0999999996</v>
      </c>
      <c r="I146" s="22">
        <v>5278946.0999999996</v>
      </c>
      <c r="J146" s="9">
        <v>5278946.0999999996</v>
      </c>
      <c r="K146" s="9">
        <v>5278946.0999999996</v>
      </c>
      <c r="L146" s="9">
        <f t="shared" si="2"/>
        <v>0</v>
      </c>
      <c r="M146" s="7"/>
    </row>
    <row r="147" spans="1:13" s="3" customFormat="1">
      <c r="A147" s="13">
        <v>136</v>
      </c>
      <c r="B147" s="14" t="s">
        <v>625</v>
      </c>
      <c r="C147" s="15"/>
      <c r="D147" s="15"/>
      <c r="E147" s="16"/>
      <c r="F147" s="16"/>
      <c r="G147" s="9">
        <v>5168913.3</v>
      </c>
      <c r="H147" s="9">
        <v>7327061.7999999998</v>
      </c>
      <c r="I147" s="22">
        <v>7327061.7999999998</v>
      </c>
      <c r="J147" s="9">
        <v>7327061.7999999998</v>
      </c>
      <c r="K147" s="9">
        <v>7327061.7999999998</v>
      </c>
      <c r="L147" s="9">
        <f t="shared" si="2"/>
        <v>0</v>
      </c>
      <c r="M147" s="7"/>
    </row>
    <row r="148" spans="1:13" s="3" customFormat="1">
      <c r="A148" s="13">
        <v>137</v>
      </c>
      <c r="B148" s="14" t="s">
        <v>626</v>
      </c>
      <c r="C148" s="15"/>
      <c r="D148" s="15"/>
      <c r="E148" s="16"/>
      <c r="F148" s="16"/>
      <c r="G148" s="9">
        <v>3943840.14</v>
      </c>
      <c r="H148" s="9">
        <v>5590490.46</v>
      </c>
      <c r="I148" s="22">
        <v>5590490.46</v>
      </c>
      <c r="J148" s="9">
        <v>5590490.46</v>
      </c>
      <c r="K148" s="9">
        <v>5590490.46</v>
      </c>
      <c r="L148" s="9">
        <f t="shared" si="2"/>
        <v>0</v>
      </c>
      <c r="M148" s="7"/>
    </row>
    <row r="149" spans="1:13" s="3" customFormat="1">
      <c r="A149" s="13">
        <v>138</v>
      </c>
      <c r="B149" s="14" t="s">
        <v>627</v>
      </c>
      <c r="C149" s="15"/>
      <c r="D149" s="15"/>
      <c r="E149" s="16"/>
      <c r="F149" s="16"/>
      <c r="G149" s="9">
        <v>6483526.6799999997</v>
      </c>
      <c r="H149" s="9">
        <v>9190558.6199999992</v>
      </c>
      <c r="I149" s="22">
        <v>9190558.6199999992</v>
      </c>
      <c r="J149" s="9">
        <v>9190558.6199999992</v>
      </c>
      <c r="K149" s="9">
        <v>9190558.6199999992</v>
      </c>
      <c r="L149" s="9">
        <f t="shared" si="2"/>
        <v>0</v>
      </c>
      <c r="M149" s="7"/>
    </row>
    <row r="150" spans="1:13" s="3" customFormat="1">
      <c r="A150" s="13">
        <v>139</v>
      </c>
      <c r="B150" s="14" t="s">
        <v>628</v>
      </c>
      <c r="C150" s="15"/>
      <c r="D150" s="15"/>
      <c r="E150" s="16"/>
      <c r="F150" s="16"/>
      <c r="G150" s="9">
        <v>18263437.149999999</v>
      </c>
      <c r="H150" s="9">
        <v>22257439.210000001</v>
      </c>
      <c r="I150" s="22">
        <v>22257439.210000001</v>
      </c>
      <c r="J150" s="9">
        <v>22257439.210000001</v>
      </c>
      <c r="K150" s="9">
        <v>22257439.210000001</v>
      </c>
      <c r="L150" s="9">
        <f t="shared" si="2"/>
        <v>0</v>
      </c>
      <c r="M150" s="7"/>
    </row>
    <row r="151" spans="1:13" s="3" customFormat="1">
      <c r="A151" s="13">
        <v>140</v>
      </c>
      <c r="B151" s="14" t="s">
        <v>629</v>
      </c>
      <c r="C151" s="15"/>
      <c r="D151" s="15"/>
      <c r="E151" s="16"/>
      <c r="F151" s="16"/>
      <c r="G151" s="9">
        <v>4565859.29</v>
      </c>
      <c r="H151" s="9">
        <v>5564359.7999999998</v>
      </c>
      <c r="I151" s="22">
        <v>5564359.7999999998</v>
      </c>
      <c r="J151" s="9">
        <v>5564359.7999999998</v>
      </c>
      <c r="K151" s="9">
        <v>5564359.7999999998</v>
      </c>
      <c r="L151" s="9">
        <f t="shared" si="2"/>
        <v>0</v>
      </c>
      <c r="M151" s="7"/>
    </row>
    <row r="152" spans="1:13" s="3" customFormat="1">
      <c r="A152" s="13">
        <v>141</v>
      </c>
      <c r="B152" s="14" t="s">
        <v>630</v>
      </c>
      <c r="C152" s="15"/>
      <c r="D152" s="15"/>
      <c r="E152" s="16"/>
      <c r="F152" s="16"/>
      <c r="G152" s="9">
        <v>8949953.0299999993</v>
      </c>
      <c r="H152" s="9">
        <v>12686778.66</v>
      </c>
      <c r="I152" s="22">
        <v>12686778.66</v>
      </c>
      <c r="J152" s="9">
        <v>12686778.66</v>
      </c>
      <c r="K152" s="9">
        <v>12686778.66</v>
      </c>
      <c r="L152" s="9">
        <f t="shared" si="2"/>
        <v>0</v>
      </c>
      <c r="M152" s="7"/>
    </row>
    <row r="153" spans="1:13" s="3" customFormat="1">
      <c r="A153" s="13">
        <v>142</v>
      </c>
      <c r="B153" s="14" t="s">
        <v>631</v>
      </c>
      <c r="C153" s="15"/>
      <c r="D153" s="15"/>
      <c r="E153" s="16"/>
      <c r="F153" s="16"/>
      <c r="G153" s="9">
        <v>6573066.9100000001</v>
      </c>
      <c r="H153" s="9">
        <v>9317484.0999999996</v>
      </c>
      <c r="I153" s="22">
        <v>9317484.0999999996</v>
      </c>
      <c r="J153" s="9">
        <v>9317484.0999999996</v>
      </c>
      <c r="K153" s="9">
        <v>9317484.0999999996</v>
      </c>
      <c r="L153" s="9">
        <f t="shared" si="2"/>
        <v>0</v>
      </c>
      <c r="M153" s="7"/>
    </row>
    <row r="154" spans="1:13" s="3" customFormat="1">
      <c r="A154" s="13">
        <v>143</v>
      </c>
      <c r="B154" s="14" t="s">
        <v>632</v>
      </c>
      <c r="C154" s="15"/>
      <c r="D154" s="15"/>
      <c r="E154" s="16"/>
      <c r="F154" s="16"/>
      <c r="G154" s="9">
        <v>2342313.2999999998</v>
      </c>
      <c r="H154" s="9">
        <v>3212045.8</v>
      </c>
      <c r="I154" s="22">
        <v>3212045.8</v>
      </c>
      <c r="J154" s="9">
        <v>3212045.8</v>
      </c>
      <c r="K154" s="9">
        <v>3212045.8</v>
      </c>
      <c r="L154" s="9">
        <f t="shared" si="2"/>
        <v>0</v>
      </c>
      <c r="M154" s="7"/>
    </row>
    <row r="155" spans="1:13" s="3" customFormat="1">
      <c r="A155" s="13">
        <v>144</v>
      </c>
      <c r="B155" s="14" t="s">
        <v>633</v>
      </c>
      <c r="C155" s="15"/>
      <c r="D155" s="15"/>
      <c r="E155" s="16"/>
      <c r="F155" s="16"/>
      <c r="G155" s="9"/>
      <c r="H155" s="9">
        <v>6248074.21</v>
      </c>
      <c r="I155" s="22">
        <v>1115349.19</v>
      </c>
      <c r="J155" s="9">
        <v>1115349.19</v>
      </c>
      <c r="K155" s="9">
        <v>1115349.19</v>
      </c>
      <c r="L155" s="9">
        <f t="shared" si="2"/>
        <v>0</v>
      </c>
      <c r="M155" s="7"/>
    </row>
    <row r="156" spans="1:13" s="3" customFormat="1">
      <c r="A156" s="13">
        <v>145</v>
      </c>
      <c r="B156" s="14" t="s">
        <v>635</v>
      </c>
      <c r="C156" s="15"/>
      <c r="D156" s="15"/>
      <c r="E156" s="16"/>
      <c r="F156" s="16"/>
      <c r="G156" s="9"/>
      <c r="H156" s="9">
        <v>0</v>
      </c>
      <c r="I156" s="22">
        <v>4638549.3600000003</v>
      </c>
      <c r="J156" s="9">
        <v>4638549.3600000003</v>
      </c>
      <c r="K156" s="9">
        <v>4638549.3600000003</v>
      </c>
      <c r="L156" s="9">
        <f t="shared" si="2"/>
        <v>0</v>
      </c>
      <c r="M156" s="7"/>
    </row>
    <row r="157" spans="1:13" s="3" customFormat="1">
      <c r="A157" s="13">
        <v>146</v>
      </c>
      <c r="B157" s="14" t="s">
        <v>637</v>
      </c>
      <c r="C157" s="15"/>
      <c r="D157" s="15"/>
      <c r="E157" s="16"/>
      <c r="F157" s="16"/>
      <c r="G157" s="9"/>
      <c r="H157" s="9">
        <v>0</v>
      </c>
      <c r="I157" s="22">
        <v>4471238.51</v>
      </c>
      <c r="J157" s="9">
        <v>4471238.51</v>
      </c>
      <c r="K157" s="9">
        <v>4471238.51</v>
      </c>
      <c r="L157" s="9">
        <f t="shared" si="2"/>
        <v>0</v>
      </c>
      <c r="M157" s="7"/>
    </row>
    <row r="158" spans="1:13" s="3" customFormat="1">
      <c r="A158" s="13">
        <v>147</v>
      </c>
      <c r="B158" s="14" t="s">
        <v>638</v>
      </c>
      <c r="C158" s="15"/>
      <c r="D158" s="15"/>
      <c r="E158" s="16"/>
      <c r="F158" s="16"/>
      <c r="G158" s="9"/>
      <c r="H158" s="9"/>
      <c r="I158" s="22">
        <v>10384812</v>
      </c>
      <c r="J158" s="9">
        <v>10384812</v>
      </c>
      <c r="K158" s="9">
        <v>10384812</v>
      </c>
      <c r="L158" s="9">
        <f t="shared" si="2"/>
        <v>0</v>
      </c>
      <c r="M158" s="7"/>
    </row>
    <row r="159" spans="1:13" s="3" customFormat="1" ht="14.25" customHeight="1">
      <c r="A159" s="13">
        <v>148</v>
      </c>
      <c r="B159" s="14" t="s">
        <v>639</v>
      </c>
      <c r="C159" s="15"/>
      <c r="D159" s="15"/>
      <c r="E159" s="16"/>
      <c r="F159" s="16"/>
      <c r="G159" s="9"/>
      <c r="H159" s="9">
        <v>0</v>
      </c>
      <c r="I159" s="22">
        <v>8381840.4199999999</v>
      </c>
      <c r="J159" s="9">
        <v>8381840.4199999999</v>
      </c>
      <c r="K159" s="9">
        <v>8381840.4199999999</v>
      </c>
      <c r="L159" s="9">
        <f t="shared" si="2"/>
        <v>0</v>
      </c>
      <c r="M159" s="7"/>
    </row>
    <row r="160" spans="1:13" s="3" customFormat="1">
      <c r="A160" s="13">
        <v>149</v>
      </c>
      <c r="B160" s="14" t="s">
        <v>221</v>
      </c>
      <c r="C160" s="15"/>
      <c r="D160" s="15"/>
      <c r="E160" s="16"/>
      <c r="F160" s="16"/>
      <c r="G160" s="9"/>
      <c r="H160" s="9">
        <v>0</v>
      </c>
      <c r="I160" s="22">
        <v>3134513.66</v>
      </c>
      <c r="J160" s="9">
        <v>3134513.66</v>
      </c>
      <c r="K160" s="9">
        <v>3134513.66</v>
      </c>
      <c r="L160" s="9">
        <f t="shared" si="2"/>
        <v>0</v>
      </c>
      <c r="M160" s="7"/>
    </row>
    <row r="161" spans="1:13" s="3" customFormat="1">
      <c r="A161" s="13">
        <v>150</v>
      </c>
      <c r="B161" s="14" t="s">
        <v>245</v>
      </c>
      <c r="C161" s="15"/>
      <c r="D161" s="15"/>
      <c r="E161" s="16"/>
      <c r="F161" s="16"/>
      <c r="G161" s="9"/>
      <c r="H161" s="9">
        <v>0</v>
      </c>
      <c r="I161" s="22">
        <v>4430408</v>
      </c>
      <c r="J161" s="9">
        <v>4430408</v>
      </c>
      <c r="K161" s="9">
        <v>4430408</v>
      </c>
      <c r="L161" s="9">
        <f t="shared" si="2"/>
        <v>0</v>
      </c>
      <c r="M161" s="7"/>
    </row>
    <row r="162" spans="1:13" s="3" customFormat="1">
      <c r="A162" s="13">
        <v>151</v>
      </c>
      <c r="B162" s="14" t="s">
        <v>164</v>
      </c>
      <c r="C162" s="15"/>
      <c r="D162" s="15"/>
      <c r="E162" s="16"/>
      <c r="F162" s="16"/>
      <c r="G162" s="9"/>
      <c r="H162" s="9">
        <v>0</v>
      </c>
      <c r="I162" s="22">
        <v>5006361.04</v>
      </c>
      <c r="J162" s="9">
        <v>5006361.04</v>
      </c>
      <c r="K162" s="9">
        <v>5006361.04</v>
      </c>
      <c r="L162" s="9">
        <f t="shared" si="2"/>
        <v>0</v>
      </c>
      <c r="M162" s="7"/>
    </row>
    <row r="163" spans="1:13" s="3" customFormat="1">
      <c r="A163" s="13">
        <v>152</v>
      </c>
      <c r="B163" s="14" t="s">
        <v>266</v>
      </c>
      <c r="C163" s="15"/>
      <c r="D163" s="15"/>
      <c r="E163" s="16"/>
      <c r="F163" s="16"/>
      <c r="G163" s="9"/>
      <c r="H163" s="9">
        <v>0</v>
      </c>
      <c r="I163" s="9">
        <v>0</v>
      </c>
      <c r="J163" s="9">
        <v>7219903.6299999999</v>
      </c>
      <c r="K163" s="9">
        <v>7219903.6299999999</v>
      </c>
      <c r="L163" s="9">
        <f t="shared" si="2"/>
        <v>0</v>
      </c>
      <c r="M163" s="7"/>
    </row>
    <row r="164" spans="1:13" s="3" customFormat="1">
      <c r="A164" s="13">
        <v>153</v>
      </c>
      <c r="B164" s="14" t="s">
        <v>227</v>
      </c>
      <c r="C164" s="15"/>
      <c r="D164" s="15"/>
      <c r="E164" s="16"/>
      <c r="F164" s="16"/>
      <c r="G164" s="9"/>
      <c r="H164" s="9">
        <v>0</v>
      </c>
      <c r="I164" s="9">
        <v>0</v>
      </c>
      <c r="J164" s="9">
        <v>3389262.11</v>
      </c>
      <c r="K164" s="9">
        <v>3389262.11</v>
      </c>
      <c r="L164" s="9">
        <f t="shared" si="2"/>
        <v>0</v>
      </c>
      <c r="M164" s="7"/>
    </row>
    <row r="165" spans="1:13" s="3" customFormat="1">
      <c r="A165" s="13">
        <v>154</v>
      </c>
      <c r="B165" s="14" t="s">
        <v>233</v>
      </c>
      <c r="C165" s="15"/>
      <c r="D165" s="15"/>
      <c r="E165" s="16"/>
      <c r="F165" s="16"/>
      <c r="G165" s="9"/>
      <c r="H165" s="9">
        <v>0</v>
      </c>
      <c r="I165" s="9">
        <v>0</v>
      </c>
      <c r="J165" s="9">
        <v>4086173.16</v>
      </c>
      <c r="K165" s="9">
        <v>4086173.16</v>
      </c>
      <c r="L165" s="9">
        <f t="shared" si="2"/>
        <v>0</v>
      </c>
      <c r="M165" s="7"/>
    </row>
    <row r="166" spans="1:13" s="3" customFormat="1">
      <c r="A166" s="13">
        <v>155</v>
      </c>
      <c r="B166" s="14" t="s">
        <v>234</v>
      </c>
      <c r="C166" s="15"/>
      <c r="D166" s="15"/>
      <c r="E166" s="16"/>
      <c r="F166" s="16"/>
      <c r="G166" s="9"/>
      <c r="H166" s="9">
        <v>0</v>
      </c>
      <c r="I166" s="9">
        <v>0</v>
      </c>
      <c r="J166" s="9">
        <v>4092032.11</v>
      </c>
      <c r="K166" s="9">
        <v>4092032.11</v>
      </c>
      <c r="L166" s="9">
        <f t="shared" si="2"/>
        <v>0</v>
      </c>
      <c r="M166" s="7"/>
    </row>
    <row r="167" spans="1:13" s="3" customFormat="1" ht="14.25" customHeight="1">
      <c r="A167" s="13">
        <v>156</v>
      </c>
      <c r="B167" s="14" t="s">
        <v>242</v>
      </c>
      <c r="C167" s="15"/>
      <c r="D167" s="15"/>
      <c r="E167" s="16"/>
      <c r="F167" s="16"/>
      <c r="G167" s="9"/>
      <c r="H167" s="9">
        <v>0</v>
      </c>
      <c r="I167" s="9">
        <v>0</v>
      </c>
      <c r="J167" s="9">
        <v>5929547.3099999996</v>
      </c>
      <c r="K167" s="9">
        <v>5929547.3099999996</v>
      </c>
      <c r="L167" s="9">
        <f t="shared" si="2"/>
        <v>0</v>
      </c>
      <c r="M167" s="7"/>
    </row>
    <row r="168" spans="1:13" s="3" customFormat="1" ht="15" customHeight="1">
      <c r="A168" s="13">
        <v>157</v>
      </c>
      <c r="B168" s="14" t="s">
        <v>263</v>
      </c>
      <c r="C168" s="15"/>
      <c r="D168" s="15"/>
      <c r="E168" s="16"/>
      <c r="F168" s="16"/>
      <c r="G168" s="9"/>
      <c r="H168" s="9"/>
      <c r="I168" s="9">
        <v>0</v>
      </c>
      <c r="J168" s="9">
        <v>9352100.1300000008</v>
      </c>
      <c r="K168" s="9">
        <v>9352100.1300000008</v>
      </c>
      <c r="L168" s="9">
        <f t="shared" si="2"/>
        <v>0</v>
      </c>
      <c r="M168" s="7"/>
    </row>
    <row r="169" spans="1:13" s="3" customFormat="1" ht="24.75" customHeight="1">
      <c r="A169" s="13"/>
      <c r="B169" s="14" t="s">
        <v>803</v>
      </c>
      <c r="C169" s="15"/>
      <c r="D169" s="15"/>
      <c r="E169" s="16"/>
      <c r="F169" s="16"/>
      <c r="G169" s="9"/>
      <c r="H169" s="9"/>
      <c r="I169" s="9"/>
      <c r="J169" s="9">
        <v>0</v>
      </c>
      <c r="K169" s="9">
        <v>9455661.2599999998</v>
      </c>
      <c r="L169" s="9">
        <f t="shared" si="2"/>
        <v>9455661.2599999998</v>
      </c>
      <c r="M169" s="7" t="s">
        <v>804</v>
      </c>
    </row>
    <row r="170" spans="1:13" s="3" customFormat="1" ht="43.5" customHeight="1">
      <c r="A170" s="233" t="s">
        <v>284</v>
      </c>
      <c r="B170" s="233"/>
      <c r="C170" s="12">
        <v>118053.4</v>
      </c>
      <c r="D170" s="26"/>
      <c r="E170" s="12"/>
      <c r="F170" s="12"/>
      <c r="G170" s="12">
        <f>SUM(G12:G155)</f>
        <v>506307744.61000001</v>
      </c>
      <c r="H170" s="12">
        <f>SUM(H12:H167)</f>
        <v>703801456.69000006</v>
      </c>
      <c r="I170" s="12">
        <f>SUM(I12:I168)</f>
        <v>755824025.67999995</v>
      </c>
      <c r="J170" s="12">
        <f>SUM(J12:J169)</f>
        <v>808115045.14999998</v>
      </c>
      <c r="K170" s="12">
        <f>SUM(K12:K169)</f>
        <v>811375187.35000002</v>
      </c>
      <c r="L170" s="12">
        <f>SUM(L12:L169)</f>
        <v>3260142.2</v>
      </c>
      <c r="M170" s="7"/>
    </row>
    <row r="171" spans="1:13" s="3" customFormat="1">
      <c r="A171" s="186" t="s">
        <v>285</v>
      </c>
      <c r="B171" s="187"/>
      <c r="C171" s="187"/>
      <c r="D171" s="187"/>
      <c r="E171" s="187"/>
      <c r="F171" s="187"/>
      <c r="G171" s="187"/>
      <c r="H171" s="187"/>
      <c r="I171" s="187"/>
      <c r="J171" s="187"/>
      <c r="K171" s="187"/>
      <c r="L171" s="187"/>
      <c r="M171" s="188"/>
    </row>
    <row r="172" spans="1:13" s="3" customFormat="1">
      <c r="A172" s="13">
        <v>158</v>
      </c>
      <c r="B172" s="27" t="s">
        <v>642</v>
      </c>
      <c r="C172" s="28">
        <v>977.9</v>
      </c>
      <c r="D172" s="15"/>
      <c r="E172" s="29"/>
      <c r="F172" s="29"/>
      <c r="G172" s="22">
        <v>2217120.69</v>
      </c>
      <c r="H172" s="9">
        <v>3040367.48</v>
      </c>
      <c r="I172" s="22">
        <v>3040367.48</v>
      </c>
      <c r="J172" s="9">
        <v>3040367.48</v>
      </c>
      <c r="K172" s="9">
        <v>3040367.48</v>
      </c>
      <c r="L172" s="9">
        <f t="shared" ref="L172:L192" si="3">K172-J172</f>
        <v>0</v>
      </c>
      <c r="M172" s="7"/>
    </row>
    <row r="173" spans="1:13" s="3" customFormat="1">
      <c r="A173" s="13">
        <v>159</v>
      </c>
      <c r="B173" s="27" t="s">
        <v>643</v>
      </c>
      <c r="C173" s="28"/>
      <c r="D173" s="15"/>
      <c r="E173" s="29"/>
      <c r="F173" s="29"/>
      <c r="G173" s="22">
        <v>2310005.5299999998</v>
      </c>
      <c r="H173" s="9">
        <v>3167741.72</v>
      </c>
      <c r="I173" s="22">
        <v>3167741.72</v>
      </c>
      <c r="J173" s="9">
        <v>3167741.72</v>
      </c>
      <c r="K173" s="9">
        <v>3167741.72</v>
      </c>
      <c r="L173" s="9">
        <f t="shared" si="3"/>
        <v>0</v>
      </c>
      <c r="M173" s="7"/>
    </row>
    <row r="174" spans="1:13" s="3" customFormat="1">
      <c r="A174" s="13">
        <v>160</v>
      </c>
      <c r="B174" s="27" t="s">
        <v>644</v>
      </c>
      <c r="C174" s="28"/>
      <c r="D174" s="15"/>
      <c r="E174" s="29"/>
      <c r="F174" s="29"/>
      <c r="G174" s="22">
        <v>2310005.5299999998</v>
      </c>
      <c r="H174" s="9">
        <v>3167741.72</v>
      </c>
      <c r="I174" s="22">
        <v>3167741.72</v>
      </c>
      <c r="J174" s="9">
        <v>3167741.72</v>
      </c>
      <c r="K174" s="9">
        <v>3167741.72</v>
      </c>
      <c r="L174" s="9">
        <f t="shared" si="3"/>
        <v>0</v>
      </c>
      <c r="M174" s="7"/>
    </row>
    <row r="175" spans="1:13" s="3" customFormat="1">
      <c r="A175" s="13">
        <v>161</v>
      </c>
      <c r="B175" s="27" t="s">
        <v>645</v>
      </c>
      <c r="C175" s="28"/>
      <c r="D175" s="15"/>
      <c r="E175" s="29"/>
      <c r="F175" s="29"/>
      <c r="G175" s="22">
        <v>1453849.63</v>
      </c>
      <c r="H175" s="9">
        <v>1993683.6</v>
      </c>
      <c r="I175" s="22">
        <v>1993683.6</v>
      </c>
      <c r="J175" s="9">
        <v>1993683.6</v>
      </c>
      <c r="K175" s="9">
        <v>1993683.6</v>
      </c>
      <c r="L175" s="9">
        <f t="shared" si="3"/>
        <v>0</v>
      </c>
      <c r="M175" s="7"/>
    </row>
    <row r="176" spans="1:13" s="3" customFormat="1">
      <c r="A176" s="13">
        <v>162</v>
      </c>
      <c r="B176" s="27" t="s">
        <v>646</v>
      </c>
      <c r="C176" s="28"/>
      <c r="D176" s="15"/>
      <c r="E176" s="29"/>
      <c r="F176" s="29"/>
      <c r="G176" s="22">
        <v>2242563.06</v>
      </c>
      <c r="H176" s="9">
        <v>3075256.95</v>
      </c>
      <c r="I176" s="22">
        <v>3075256.95</v>
      </c>
      <c r="J176" s="9">
        <v>3075256.95</v>
      </c>
      <c r="K176" s="9">
        <v>3075256.95</v>
      </c>
      <c r="L176" s="9">
        <f t="shared" si="3"/>
        <v>0</v>
      </c>
      <c r="M176" s="7"/>
    </row>
    <row r="177" spans="1:13" s="3" customFormat="1" ht="11.25" customHeight="1">
      <c r="A177" s="13">
        <v>163</v>
      </c>
      <c r="B177" s="27" t="s">
        <v>647</v>
      </c>
      <c r="C177" s="28"/>
      <c r="D177" s="15"/>
      <c r="E177" s="29"/>
      <c r="F177" s="29"/>
      <c r="G177" s="22">
        <v>1392061.03</v>
      </c>
      <c r="H177" s="9">
        <v>1908952.04</v>
      </c>
      <c r="I177" s="22">
        <v>1908952.04</v>
      </c>
      <c r="J177" s="9">
        <v>2619047.83</v>
      </c>
      <c r="K177" s="9">
        <v>2619047.83</v>
      </c>
      <c r="L177" s="9">
        <f t="shared" si="3"/>
        <v>0</v>
      </c>
      <c r="M177" s="7"/>
    </row>
    <row r="178" spans="1:13" s="3" customFormat="1">
      <c r="A178" s="13">
        <v>164</v>
      </c>
      <c r="B178" s="27" t="s">
        <v>648</v>
      </c>
      <c r="C178" s="28"/>
      <c r="D178" s="15"/>
      <c r="E178" s="29"/>
      <c r="F178" s="29"/>
      <c r="G178" s="22">
        <v>1432849.58</v>
      </c>
      <c r="H178" s="9">
        <v>1964885.95</v>
      </c>
      <c r="I178" s="22">
        <v>1964885.95</v>
      </c>
      <c r="J178" s="9">
        <v>1964885.95</v>
      </c>
      <c r="K178" s="9">
        <v>1964885.95</v>
      </c>
      <c r="L178" s="9">
        <f t="shared" si="3"/>
        <v>0</v>
      </c>
      <c r="M178" s="7"/>
    </row>
    <row r="179" spans="1:13" s="3" customFormat="1">
      <c r="A179" s="13">
        <v>165</v>
      </c>
      <c r="B179" s="27" t="s">
        <v>649</v>
      </c>
      <c r="C179" s="28"/>
      <c r="D179" s="15"/>
      <c r="E179" s="29"/>
      <c r="F179" s="29"/>
      <c r="G179" s="22">
        <v>1453849.63</v>
      </c>
      <c r="H179" s="9">
        <v>1993683.6</v>
      </c>
      <c r="I179" s="22">
        <v>1993683.6</v>
      </c>
      <c r="J179" s="9">
        <v>1993683.6</v>
      </c>
      <c r="K179" s="9">
        <v>1993683.6</v>
      </c>
      <c r="L179" s="9">
        <f t="shared" si="3"/>
        <v>0</v>
      </c>
      <c r="M179" s="7"/>
    </row>
    <row r="180" spans="1:13" s="3" customFormat="1">
      <c r="A180" s="13">
        <v>166</v>
      </c>
      <c r="B180" s="27" t="s">
        <v>650</v>
      </c>
      <c r="C180" s="28"/>
      <c r="D180" s="15"/>
      <c r="E180" s="29"/>
      <c r="F180" s="29"/>
      <c r="G180" s="22">
        <v>5250012.57</v>
      </c>
      <c r="H180" s="9">
        <v>7199413.0099999998</v>
      </c>
      <c r="I180" s="22">
        <v>7199413.0099999998</v>
      </c>
      <c r="J180" s="9">
        <v>7199413.0099999998</v>
      </c>
      <c r="K180" s="9">
        <v>7199413.0099999998</v>
      </c>
      <c r="L180" s="9">
        <f t="shared" si="3"/>
        <v>0</v>
      </c>
      <c r="M180" s="7"/>
    </row>
    <row r="181" spans="1:13" s="3" customFormat="1">
      <c r="A181" s="13">
        <v>167</v>
      </c>
      <c r="B181" s="27" t="s">
        <v>651</v>
      </c>
      <c r="C181" s="28"/>
      <c r="D181" s="15"/>
      <c r="E181" s="29"/>
      <c r="F181" s="29"/>
      <c r="G181" s="22">
        <v>2369774.9</v>
      </c>
      <c r="H181" s="9">
        <v>3249704.27</v>
      </c>
      <c r="I181" s="22">
        <v>3249704.27</v>
      </c>
      <c r="J181" s="9">
        <v>3249704.27</v>
      </c>
      <c r="K181" s="9">
        <v>3249704.27</v>
      </c>
      <c r="L181" s="9">
        <f t="shared" si="3"/>
        <v>0</v>
      </c>
      <c r="M181" s="7"/>
    </row>
    <row r="182" spans="1:13" s="3" customFormat="1">
      <c r="A182" s="13">
        <v>168</v>
      </c>
      <c r="B182" s="27" t="s">
        <v>652</v>
      </c>
      <c r="C182" s="28"/>
      <c r="D182" s="15"/>
      <c r="E182" s="29"/>
      <c r="F182" s="29"/>
      <c r="G182" s="22">
        <v>918348.36</v>
      </c>
      <c r="H182" s="9">
        <v>1259343.47</v>
      </c>
      <c r="I182" s="22">
        <v>1259343.47</v>
      </c>
      <c r="J182" s="9">
        <v>1259343.47</v>
      </c>
      <c r="K182" s="9">
        <v>1259343.47</v>
      </c>
      <c r="L182" s="9">
        <f t="shared" si="3"/>
        <v>0</v>
      </c>
      <c r="M182" s="7"/>
    </row>
    <row r="183" spans="1:13" s="3" customFormat="1">
      <c r="A183" s="13">
        <v>169</v>
      </c>
      <c r="B183" s="27" t="s">
        <v>653</v>
      </c>
      <c r="C183" s="28"/>
      <c r="D183" s="15"/>
      <c r="E183" s="29"/>
      <c r="F183" s="29"/>
      <c r="G183" s="22">
        <v>1472830.45</v>
      </c>
      <c r="H183" s="9">
        <v>2019712.25</v>
      </c>
      <c r="I183" s="22">
        <v>2019712.25</v>
      </c>
      <c r="J183" s="9">
        <v>2019712.25</v>
      </c>
      <c r="K183" s="9">
        <v>2019712.25</v>
      </c>
      <c r="L183" s="9">
        <f t="shared" si="3"/>
        <v>0</v>
      </c>
      <c r="M183" s="7"/>
    </row>
    <row r="184" spans="1:13" s="3" customFormat="1">
      <c r="A184" s="13">
        <v>170</v>
      </c>
      <c r="B184" s="27" t="s">
        <v>654</v>
      </c>
      <c r="C184" s="28"/>
      <c r="D184" s="15"/>
      <c r="E184" s="29"/>
      <c r="F184" s="29"/>
      <c r="G184" s="22">
        <v>1635580.84</v>
      </c>
      <c r="H184" s="9">
        <v>2242894.0499999998</v>
      </c>
      <c r="I184" s="22">
        <v>2242894.0499999998</v>
      </c>
      <c r="J184" s="9">
        <v>2242894.0499999998</v>
      </c>
      <c r="K184" s="9">
        <v>2242894.0499999998</v>
      </c>
      <c r="L184" s="9">
        <f t="shared" si="3"/>
        <v>0</v>
      </c>
      <c r="M184" s="7"/>
    </row>
    <row r="185" spans="1:13" s="3" customFormat="1">
      <c r="A185" s="13">
        <v>171</v>
      </c>
      <c r="B185" s="27" t="s">
        <v>655</v>
      </c>
      <c r="C185" s="28"/>
      <c r="D185" s="15"/>
      <c r="E185" s="29"/>
      <c r="F185" s="29"/>
      <c r="G185" s="22">
        <v>1482926.63</v>
      </c>
      <c r="H185" s="9">
        <v>2033557.27</v>
      </c>
      <c r="I185" s="22">
        <v>2033557.27</v>
      </c>
      <c r="J185" s="9">
        <v>2033557.27</v>
      </c>
      <c r="K185" s="9">
        <v>2033557.27</v>
      </c>
      <c r="L185" s="9">
        <f t="shared" si="3"/>
        <v>0</v>
      </c>
      <c r="M185" s="7"/>
    </row>
    <row r="186" spans="1:13" s="3" customFormat="1">
      <c r="A186" s="13">
        <v>172</v>
      </c>
      <c r="B186" s="27" t="s">
        <v>656</v>
      </c>
      <c r="C186" s="28"/>
      <c r="D186" s="15"/>
      <c r="E186" s="29"/>
      <c r="F186" s="29"/>
      <c r="G186" s="22">
        <v>2012370.2</v>
      </c>
      <c r="H186" s="9">
        <v>2759590.39</v>
      </c>
      <c r="I186" s="22">
        <v>2759590.39</v>
      </c>
      <c r="J186" s="9">
        <v>2759590.39</v>
      </c>
      <c r="K186" s="9">
        <v>2759590.39</v>
      </c>
      <c r="L186" s="9">
        <f t="shared" si="3"/>
        <v>0</v>
      </c>
      <c r="M186" s="7"/>
    </row>
    <row r="187" spans="1:13" s="3" customFormat="1" ht="25.5">
      <c r="A187" s="13">
        <v>173</v>
      </c>
      <c r="B187" s="14" t="s">
        <v>657</v>
      </c>
      <c r="C187" s="15"/>
      <c r="D187" s="15"/>
      <c r="E187" s="16"/>
      <c r="F187" s="16"/>
      <c r="G187" s="22">
        <v>2282929.64</v>
      </c>
      <c r="H187" s="9">
        <v>2782179.9</v>
      </c>
      <c r="I187" s="22">
        <v>2782179.9</v>
      </c>
      <c r="J187" s="9">
        <v>2782179.9</v>
      </c>
      <c r="K187" s="9">
        <v>2730674.67</v>
      </c>
      <c r="L187" s="9">
        <f t="shared" si="3"/>
        <v>-51505.23</v>
      </c>
      <c r="M187" s="7" t="s">
        <v>182</v>
      </c>
    </row>
    <row r="188" spans="1:13" s="3" customFormat="1" ht="25.5">
      <c r="A188" s="13">
        <v>174</v>
      </c>
      <c r="B188" s="14" t="s">
        <v>658</v>
      </c>
      <c r="C188" s="15"/>
      <c r="D188" s="15"/>
      <c r="E188" s="16"/>
      <c r="F188" s="16"/>
      <c r="G188" s="22">
        <v>2282929.64</v>
      </c>
      <c r="H188" s="9">
        <v>2782179.9</v>
      </c>
      <c r="I188" s="22">
        <v>2782179.9</v>
      </c>
      <c r="J188" s="9">
        <v>2782179.9</v>
      </c>
      <c r="K188" s="9">
        <v>2715739.47</v>
      </c>
      <c r="L188" s="9">
        <f t="shared" si="3"/>
        <v>-66440.429999999702</v>
      </c>
      <c r="M188" s="7" t="s">
        <v>182</v>
      </c>
    </row>
    <row r="189" spans="1:13" s="3" customFormat="1">
      <c r="A189" s="13">
        <v>175</v>
      </c>
      <c r="B189" s="14" t="s">
        <v>659</v>
      </c>
      <c r="C189" s="15"/>
      <c r="D189" s="15"/>
      <c r="E189" s="16"/>
      <c r="F189" s="16"/>
      <c r="G189" s="22"/>
      <c r="H189" s="9">
        <v>3033611.12</v>
      </c>
      <c r="I189" s="22">
        <v>3033611.12</v>
      </c>
      <c r="J189" s="9">
        <v>3033611.12</v>
      </c>
      <c r="K189" s="9">
        <v>3033611.12</v>
      </c>
      <c r="L189" s="9">
        <f t="shared" si="3"/>
        <v>0</v>
      </c>
      <c r="M189" s="7"/>
    </row>
    <row r="190" spans="1:13" s="3" customFormat="1">
      <c r="A190" s="13">
        <v>176</v>
      </c>
      <c r="B190" s="14" t="s">
        <v>660</v>
      </c>
      <c r="C190" s="15"/>
      <c r="D190" s="15"/>
      <c r="E190" s="16"/>
      <c r="F190" s="16"/>
      <c r="G190" s="22"/>
      <c r="H190" s="9">
        <v>0</v>
      </c>
      <c r="I190" s="22">
        <v>17143011.68</v>
      </c>
      <c r="J190" s="9">
        <v>17143011.68</v>
      </c>
      <c r="K190" s="9">
        <v>17143011.68</v>
      </c>
      <c r="L190" s="9">
        <f t="shared" si="3"/>
        <v>0</v>
      </c>
      <c r="M190" s="7"/>
    </row>
    <row r="191" spans="1:13" s="3" customFormat="1">
      <c r="A191" s="13">
        <v>177</v>
      </c>
      <c r="B191" s="14" t="s">
        <v>292</v>
      </c>
      <c r="C191" s="15"/>
      <c r="D191" s="15"/>
      <c r="E191" s="16"/>
      <c r="F191" s="16"/>
      <c r="G191" s="22"/>
      <c r="H191" s="9">
        <v>0</v>
      </c>
      <c r="I191" s="22">
        <v>3147361.85</v>
      </c>
      <c r="J191" s="9">
        <v>3147361.85</v>
      </c>
      <c r="K191" s="9">
        <v>3147361.85</v>
      </c>
      <c r="L191" s="9">
        <f t="shared" si="3"/>
        <v>0</v>
      </c>
      <c r="M191" s="7"/>
    </row>
    <row r="192" spans="1:13" s="3" customFormat="1">
      <c r="A192" s="13">
        <v>178</v>
      </c>
      <c r="B192" s="14" t="s">
        <v>290</v>
      </c>
      <c r="C192" s="15"/>
      <c r="D192" s="15"/>
      <c r="E192" s="16"/>
      <c r="F192" s="16"/>
      <c r="G192" s="22"/>
      <c r="H192" s="9">
        <v>0</v>
      </c>
      <c r="I192" s="9">
        <v>0</v>
      </c>
      <c r="J192" s="9">
        <v>5929547.3099999996</v>
      </c>
      <c r="K192" s="9">
        <v>5929547.3099999996</v>
      </c>
      <c r="L192" s="9">
        <f t="shared" si="3"/>
        <v>0</v>
      </c>
      <c r="M192" s="7"/>
    </row>
    <row r="193" spans="1:13" s="3" customFormat="1" ht="43.5" customHeight="1">
      <c r="A193" s="233" t="s">
        <v>293</v>
      </c>
      <c r="B193" s="233"/>
      <c r="C193" s="12">
        <v>977.9</v>
      </c>
      <c r="D193" s="26"/>
      <c r="E193" s="30"/>
      <c r="F193" s="30"/>
      <c r="G193" s="12">
        <f>SUM(G172:G188)</f>
        <v>34520007.909999996</v>
      </c>
      <c r="H193" s="12">
        <f>SUM(H172:H192)</f>
        <v>49674498.689999998</v>
      </c>
      <c r="I193" s="12">
        <f>SUM(I172:I192)</f>
        <v>69964872.219999999</v>
      </c>
      <c r="J193" s="12">
        <f>SUM(J172:J192)</f>
        <v>76604515.319999993</v>
      </c>
      <c r="K193" s="12">
        <f>SUM(K172:K192)</f>
        <v>76486569.659999996</v>
      </c>
      <c r="L193" s="12">
        <f>SUM(L172:L192)</f>
        <v>-117945.66</v>
      </c>
      <c r="M193" s="7"/>
    </row>
    <row r="194" spans="1:13" s="3" customFormat="1">
      <c r="A194" s="186" t="s">
        <v>294</v>
      </c>
      <c r="B194" s="187"/>
      <c r="C194" s="187"/>
      <c r="D194" s="187"/>
      <c r="E194" s="187"/>
      <c r="F194" s="187"/>
      <c r="G194" s="187"/>
      <c r="H194" s="187"/>
      <c r="I194" s="187"/>
      <c r="J194" s="187"/>
      <c r="K194" s="187"/>
      <c r="L194" s="187"/>
      <c r="M194" s="188"/>
    </row>
    <row r="195" spans="1:13" s="3" customFormat="1" ht="25.5">
      <c r="A195" s="13">
        <v>179</v>
      </c>
      <c r="B195" s="31" t="s">
        <v>661</v>
      </c>
      <c r="C195" s="32">
        <v>4065.4</v>
      </c>
      <c r="D195" s="15"/>
      <c r="E195" s="33"/>
      <c r="F195" s="33"/>
      <c r="G195" s="22">
        <v>4506933.87</v>
      </c>
      <c r="H195" s="9">
        <v>6180419.1600000001</v>
      </c>
      <c r="I195" s="22">
        <v>6180419.1600000001</v>
      </c>
      <c r="J195" s="9">
        <v>6180419.1600000001</v>
      </c>
      <c r="K195" s="9">
        <v>8010738.8600000003</v>
      </c>
      <c r="L195" s="9">
        <f t="shared" ref="L195:L206" si="4">K195-J195</f>
        <v>1830319.7</v>
      </c>
      <c r="M195" s="7" t="s">
        <v>182</v>
      </c>
    </row>
    <row r="196" spans="1:13" s="3" customFormat="1" ht="60.75" customHeight="1">
      <c r="A196" s="13">
        <v>180</v>
      </c>
      <c r="B196" s="34" t="s">
        <v>662</v>
      </c>
      <c r="C196" s="32"/>
      <c r="D196" s="15"/>
      <c r="E196" s="33"/>
      <c r="F196" s="33"/>
      <c r="G196" s="22">
        <v>2661786.85</v>
      </c>
      <c r="H196" s="9">
        <v>3773148.36</v>
      </c>
      <c r="I196" s="22">
        <v>3773148.36</v>
      </c>
      <c r="J196" s="9">
        <v>3773148.36</v>
      </c>
      <c r="K196" s="9">
        <v>3773148.36</v>
      </c>
      <c r="L196" s="9">
        <f t="shared" si="4"/>
        <v>0</v>
      </c>
      <c r="M196" s="7" t="s">
        <v>805</v>
      </c>
    </row>
    <row r="197" spans="1:13" s="3" customFormat="1" ht="25.5">
      <c r="A197" s="13">
        <v>181</v>
      </c>
      <c r="B197" s="34" t="s">
        <v>663</v>
      </c>
      <c r="C197" s="32"/>
      <c r="D197" s="15"/>
      <c r="E197" s="33"/>
      <c r="F197" s="33"/>
      <c r="G197" s="22">
        <v>4567510.93</v>
      </c>
      <c r="H197" s="9">
        <v>6263489.3099999996</v>
      </c>
      <c r="I197" s="22">
        <v>6263489.3099999996</v>
      </c>
      <c r="J197" s="9">
        <v>6263489.3099999996</v>
      </c>
      <c r="K197" s="9">
        <v>8197697.0199999996</v>
      </c>
      <c r="L197" s="9">
        <f t="shared" si="4"/>
        <v>1934207.71</v>
      </c>
      <c r="M197" s="7" t="s">
        <v>182</v>
      </c>
    </row>
    <row r="198" spans="1:13" s="3" customFormat="1" ht="25.5">
      <c r="A198" s="13">
        <v>182</v>
      </c>
      <c r="B198" s="34" t="s">
        <v>664</v>
      </c>
      <c r="C198" s="32"/>
      <c r="D198" s="15"/>
      <c r="E198" s="33"/>
      <c r="F198" s="33"/>
      <c r="G198" s="22">
        <v>5225781.74</v>
      </c>
      <c r="H198" s="9">
        <v>7166184.9400000004</v>
      </c>
      <c r="I198" s="22">
        <v>7166184.9400000004</v>
      </c>
      <c r="J198" s="9">
        <v>7166184.9400000004</v>
      </c>
      <c r="K198" s="9">
        <v>8881938.3200000003</v>
      </c>
      <c r="L198" s="9">
        <f t="shared" si="4"/>
        <v>1715753.38</v>
      </c>
      <c r="M198" s="7" t="s">
        <v>182</v>
      </c>
    </row>
    <row r="199" spans="1:13" s="3" customFormat="1" ht="25.5">
      <c r="A199" s="13">
        <v>183</v>
      </c>
      <c r="B199" s="34" t="s">
        <v>665</v>
      </c>
      <c r="C199" s="32"/>
      <c r="D199" s="15"/>
      <c r="E199" s="33"/>
      <c r="F199" s="33"/>
      <c r="G199" s="22">
        <v>1102502.6399999999</v>
      </c>
      <c r="H199" s="9">
        <v>1511876.73</v>
      </c>
      <c r="I199" s="22">
        <v>1511876.73</v>
      </c>
      <c r="J199" s="9">
        <v>1511876.73</v>
      </c>
      <c r="K199" s="9">
        <v>2215504.4500000002</v>
      </c>
      <c r="L199" s="9">
        <f t="shared" si="4"/>
        <v>703627.72</v>
      </c>
      <c r="M199" s="7" t="s">
        <v>182</v>
      </c>
    </row>
    <row r="200" spans="1:13" s="3" customFormat="1" ht="25.5">
      <c r="A200" s="13">
        <v>184</v>
      </c>
      <c r="B200" s="34" t="s">
        <v>666</v>
      </c>
      <c r="C200" s="32">
        <v>1546</v>
      </c>
      <c r="D200" s="15"/>
      <c r="E200" s="33"/>
      <c r="F200" s="33"/>
      <c r="G200" s="22">
        <v>2112120.44</v>
      </c>
      <c r="H200" s="9">
        <v>2896379.23</v>
      </c>
      <c r="I200" s="22">
        <v>2896379.23</v>
      </c>
      <c r="J200" s="9">
        <v>2896379.23</v>
      </c>
      <c r="K200" s="9">
        <v>3764507.07</v>
      </c>
      <c r="L200" s="9">
        <f t="shared" si="4"/>
        <v>868127.84</v>
      </c>
      <c r="M200" s="7" t="s">
        <v>182</v>
      </c>
    </row>
    <row r="201" spans="1:13" s="3" customFormat="1">
      <c r="A201" s="13">
        <v>185</v>
      </c>
      <c r="B201" s="34" t="s">
        <v>667</v>
      </c>
      <c r="C201" s="32">
        <v>6406.5</v>
      </c>
      <c r="D201" s="15"/>
      <c r="E201" s="33"/>
      <c r="F201" s="33"/>
      <c r="G201" s="22">
        <v>3630449.34</v>
      </c>
      <c r="H201" s="9">
        <v>5146251.28</v>
      </c>
      <c r="I201" s="22">
        <v>5146251.28</v>
      </c>
      <c r="J201" s="9">
        <v>5146251.28</v>
      </c>
      <c r="K201" s="9">
        <v>5146251.28</v>
      </c>
      <c r="L201" s="9">
        <f t="shared" si="4"/>
        <v>0</v>
      </c>
      <c r="M201" s="7"/>
    </row>
    <row r="202" spans="1:13" s="3" customFormat="1">
      <c r="A202" s="13">
        <v>186</v>
      </c>
      <c r="B202" s="34" t="s">
        <v>668</v>
      </c>
      <c r="C202" s="32">
        <v>4277</v>
      </c>
      <c r="D202" s="15"/>
      <c r="E202" s="33"/>
      <c r="F202" s="33"/>
      <c r="G202" s="22">
        <v>3076927.92</v>
      </c>
      <c r="H202" s="9">
        <v>4361621.04</v>
      </c>
      <c r="I202" s="22">
        <v>4361621.04</v>
      </c>
      <c r="J202" s="9">
        <v>4361621.04</v>
      </c>
      <c r="K202" s="9">
        <v>4361621.04</v>
      </c>
      <c r="L202" s="9">
        <f t="shared" si="4"/>
        <v>0</v>
      </c>
      <c r="M202" s="7"/>
    </row>
    <row r="203" spans="1:13" s="3" customFormat="1">
      <c r="A203" s="13">
        <v>187</v>
      </c>
      <c r="B203" s="31" t="s">
        <v>669</v>
      </c>
      <c r="C203" s="32"/>
      <c r="D203" s="15"/>
      <c r="E203" s="33"/>
      <c r="F203" s="33"/>
      <c r="G203" s="22">
        <v>3699639.52</v>
      </c>
      <c r="H203" s="9">
        <v>5244330.0599999996</v>
      </c>
      <c r="I203" s="22">
        <v>5244330.0599999996</v>
      </c>
      <c r="J203" s="9">
        <v>5244330.0599999996</v>
      </c>
      <c r="K203" s="9">
        <v>5244330.0599999996</v>
      </c>
      <c r="L203" s="9">
        <f t="shared" si="4"/>
        <v>0</v>
      </c>
      <c r="M203" s="7"/>
    </row>
    <row r="204" spans="1:13" s="3" customFormat="1" ht="25.5">
      <c r="A204" s="13">
        <v>188</v>
      </c>
      <c r="B204" s="35" t="s">
        <v>670</v>
      </c>
      <c r="C204" s="36">
        <v>862.8</v>
      </c>
      <c r="D204" s="15"/>
      <c r="E204" s="36"/>
      <c r="F204" s="36"/>
      <c r="G204" s="22">
        <v>2629044.75</v>
      </c>
      <c r="H204" s="9">
        <v>3605244.52</v>
      </c>
      <c r="I204" s="22">
        <v>3605244.52</v>
      </c>
      <c r="J204" s="9">
        <v>3605244.52</v>
      </c>
      <c r="K204" s="9">
        <v>4897386.01</v>
      </c>
      <c r="L204" s="9">
        <f t="shared" si="4"/>
        <v>1292141.49</v>
      </c>
      <c r="M204" s="7" t="s">
        <v>182</v>
      </c>
    </row>
    <row r="205" spans="1:13" s="3" customFormat="1">
      <c r="A205" s="13">
        <v>189</v>
      </c>
      <c r="B205" s="35" t="s">
        <v>296</v>
      </c>
      <c r="C205" s="36"/>
      <c r="D205" s="15"/>
      <c r="E205" s="36"/>
      <c r="F205" s="36"/>
      <c r="G205" s="22"/>
      <c r="H205" s="9"/>
      <c r="I205" s="22">
        <v>0</v>
      </c>
      <c r="J205" s="9">
        <v>2964624.36</v>
      </c>
      <c r="K205" s="9">
        <v>2964624.36</v>
      </c>
      <c r="L205" s="9">
        <f t="shared" si="4"/>
        <v>0</v>
      </c>
      <c r="M205" s="7"/>
    </row>
    <row r="206" spans="1:13" s="3" customFormat="1">
      <c r="A206" s="13">
        <v>190</v>
      </c>
      <c r="B206" s="35" t="s">
        <v>297</v>
      </c>
      <c r="C206" s="36"/>
      <c r="D206" s="15"/>
      <c r="E206" s="36"/>
      <c r="F206" s="36"/>
      <c r="G206" s="22"/>
      <c r="H206" s="9"/>
      <c r="I206" s="22">
        <v>0</v>
      </c>
      <c r="J206" s="9">
        <v>5920100.9299999997</v>
      </c>
      <c r="K206" s="9">
        <v>5920100.9299999997</v>
      </c>
      <c r="L206" s="9">
        <f t="shared" si="4"/>
        <v>0</v>
      </c>
      <c r="M206" s="7"/>
    </row>
    <row r="207" spans="1:13" s="3" customFormat="1" ht="30" customHeight="1">
      <c r="A207" s="233" t="s">
        <v>298</v>
      </c>
      <c r="B207" s="233"/>
      <c r="C207" s="12">
        <v>16294.9</v>
      </c>
      <c r="D207" s="26"/>
      <c r="E207" s="30"/>
      <c r="F207" s="30"/>
      <c r="G207" s="12">
        <f>SUM(G195:G204)</f>
        <v>33212698</v>
      </c>
      <c r="H207" s="12">
        <f>SUM(H195:H204)</f>
        <v>46148944.630000003</v>
      </c>
      <c r="I207" s="12">
        <f>SUM(I195:I206)</f>
        <v>46148944.630000003</v>
      </c>
      <c r="J207" s="12">
        <f>SUM(J195:J206)</f>
        <v>55033669.920000002</v>
      </c>
      <c r="K207" s="12">
        <f>SUM(K195:K206)</f>
        <v>63377847.759999998</v>
      </c>
      <c r="L207" s="12">
        <f>SUM(L195:L206)</f>
        <v>8344177.8399999999</v>
      </c>
      <c r="M207" s="7"/>
    </row>
    <row r="208" spans="1:13" s="3" customFormat="1">
      <c r="A208" s="186" t="s">
        <v>671</v>
      </c>
      <c r="B208" s="187"/>
      <c r="C208" s="187"/>
      <c r="D208" s="187"/>
      <c r="E208" s="187"/>
      <c r="F208" s="187"/>
      <c r="G208" s="187"/>
      <c r="H208" s="187"/>
      <c r="I208" s="187"/>
      <c r="J208" s="187"/>
      <c r="K208" s="187"/>
      <c r="L208" s="187"/>
      <c r="M208" s="188"/>
    </row>
    <row r="209" spans="1:13" s="3" customFormat="1">
      <c r="A209" s="13">
        <v>191</v>
      </c>
      <c r="B209" s="37" t="s">
        <v>672</v>
      </c>
      <c r="C209" s="32">
        <v>4065.4</v>
      </c>
      <c r="D209" s="15"/>
      <c r="E209" s="33"/>
      <c r="F209" s="33"/>
      <c r="G209" s="9">
        <v>2452557.46</v>
      </c>
      <c r="H209" s="9">
        <v>3869638.2</v>
      </c>
      <c r="I209" s="22">
        <v>3869638.2</v>
      </c>
      <c r="J209" s="9">
        <v>3869638.2</v>
      </c>
      <c r="K209" s="9">
        <v>3869638.2</v>
      </c>
      <c r="L209" s="9">
        <f>K209-J209</f>
        <v>0</v>
      </c>
      <c r="M209" s="7"/>
    </row>
    <row r="210" spans="1:13" s="3" customFormat="1">
      <c r="A210" s="13">
        <v>192</v>
      </c>
      <c r="B210" s="37" t="s">
        <v>673</v>
      </c>
      <c r="C210" s="32">
        <v>1546</v>
      </c>
      <c r="D210" s="15"/>
      <c r="E210" s="33"/>
      <c r="F210" s="33"/>
      <c r="G210" s="22">
        <v>1965815.06</v>
      </c>
      <c r="H210" s="9">
        <v>2786591.23</v>
      </c>
      <c r="I210" s="22">
        <v>2786591.23</v>
      </c>
      <c r="J210" s="9">
        <v>2786591.23</v>
      </c>
      <c r="K210" s="9">
        <v>2786591.23</v>
      </c>
      <c r="L210" s="9">
        <f>K210-J210</f>
        <v>0</v>
      </c>
      <c r="M210" s="7"/>
    </row>
    <row r="211" spans="1:13" s="3" customFormat="1" ht="25.5">
      <c r="A211" s="13"/>
      <c r="B211" s="37" t="s">
        <v>806</v>
      </c>
      <c r="C211" s="32"/>
      <c r="D211" s="15"/>
      <c r="E211" s="33"/>
      <c r="F211" s="33"/>
      <c r="G211" s="22"/>
      <c r="H211" s="9"/>
      <c r="I211" s="22"/>
      <c r="J211" s="9">
        <v>0</v>
      </c>
      <c r="K211" s="9">
        <v>5118588.96</v>
      </c>
      <c r="L211" s="9">
        <f>K211-J211</f>
        <v>5118588.96</v>
      </c>
      <c r="M211" s="7" t="s">
        <v>804</v>
      </c>
    </row>
    <row r="212" spans="1:13" s="3" customFormat="1" ht="33.75" customHeight="1">
      <c r="A212" s="233" t="s">
        <v>674</v>
      </c>
      <c r="B212" s="233"/>
      <c r="C212" s="12">
        <v>5611.4</v>
      </c>
      <c r="D212" s="26"/>
      <c r="E212" s="30"/>
      <c r="F212" s="30"/>
      <c r="G212" s="12">
        <f>SUM(G209:G210)</f>
        <v>4418372.5199999996</v>
      </c>
      <c r="H212" s="12">
        <f>SUM(H209:H210)</f>
        <v>6656229.4299999997</v>
      </c>
      <c r="I212" s="12">
        <f>SUM(I209:I210)</f>
        <v>6656229.4299999997</v>
      </c>
      <c r="J212" s="12">
        <f>SUM(J209:J211)</f>
        <v>6656229.4299999997</v>
      </c>
      <c r="K212" s="12">
        <f>SUM(K209:K211)</f>
        <v>11774818.390000001</v>
      </c>
      <c r="L212" s="12">
        <f>SUM(L209:L211)</f>
        <v>5118588.96</v>
      </c>
      <c r="M212" s="7"/>
    </row>
    <row r="213" spans="1:13" s="3" customFormat="1">
      <c r="A213" s="189" t="s">
        <v>306</v>
      </c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1"/>
    </row>
    <row r="214" spans="1:13" s="3" customFormat="1">
      <c r="A214" s="38">
        <v>193</v>
      </c>
      <c r="B214" s="11" t="s">
        <v>675</v>
      </c>
      <c r="C214" s="12">
        <v>702.8</v>
      </c>
      <c r="D214" s="15"/>
      <c r="E214" s="12"/>
      <c r="F214" s="12"/>
      <c r="G214" s="22">
        <v>3870579.96</v>
      </c>
      <c r="H214" s="9">
        <v>5486642.3399999999</v>
      </c>
      <c r="I214" s="22">
        <v>5486642.3399999999</v>
      </c>
      <c r="J214" s="9">
        <v>5486642.3399999999</v>
      </c>
      <c r="K214" s="9">
        <v>5486642.3399999999</v>
      </c>
      <c r="L214" s="9">
        <f>K214-J214</f>
        <v>0</v>
      </c>
      <c r="M214" s="7"/>
    </row>
    <row r="215" spans="1:13" s="3" customFormat="1" ht="25.5">
      <c r="A215" s="38">
        <v>194</v>
      </c>
      <c r="B215" s="11" t="s">
        <v>676</v>
      </c>
      <c r="C215" s="12"/>
      <c r="D215" s="15"/>
      <c r="E215" s="12"/>
      <c r="F215" s="12"/>
      <c r="G215" s="22">
        <v>2593183.13</v>
      </c>
      <c r="H215" s="9">
        <v>3556066.98</v>
      </c>
      <c r="I215" s="22">
        <v>3556066.98</v>
      </c>
      <c r="J215" s="9">
        <v>3556066.98</v>
      </c>
      <c r="K215" s="9">
        <v>4265993.01</v>
      </c>
      <c r="L215" s="9">
        <f>K215-J215</f>
        <v>709926.03</v>
      </c>
      <c r="M215" s="7" t="s">
        <v>182</v>
      </c>
    </row>
    <row r="216" spans="1:13" s="3" customFormat="1" ht="25.5">
      <c r="A216" s="38">
        <v>195</v>
      </c>
      <c r="B216" s="11" t="s">
        <v>677</v>
      </c>
      <c r="C216" s="12">
        <v>1798.2</v>
      </c>
      <c r="D216" s="15"/>
      <c r="E216" s="12"/>
      <c r="F216" s="12"/>
      <c r="G216" s="22">
        <v>1599234.6</v>
      </c>
      <c r="H216" s="9">
        <v>2193051.96</v>
      </c>
      <c r="I216" s="22">
        <v>2193051.96</v>
      </c>
      <c r="J216" s="9">
        <v>2193051.96</v>
      </c>
      <c r="K216" s="9">
        <v>3028297.34</v>
      </c>
      <c r="L216" s="9">
        <f>K216-J216</f>
        <v>835245.38</v>
      </c>
      <c r="M216" s="7" t="s">
        <v>182</v>
      </c>
    </row>
    <row r="217" spans="1:13" s="3" customFormat="1" ht="33.75" customHeight="1">
      <c r="A217" s="250" t="s">
        <v>310</v>
      </c>
      <c r="B217" s="250"/>
      <c r="C217" s="39">
        <v>2501</v>
      </c>
      <c r="D217" s="40"/>
      <c r="E217" s="12"/>
      <c r="F217" s="12"/>
      <c r="G217" s="39">
        <f t="shared" ref="G217:L217" si="5">SUM(G214:G216)</f>
        <v>8062997.6900000004</v>
      </c>
      <c r="H217" s="39">
        <f t="shared" si="5"/>
        <v>11235761.279999999</v>
      </c>
      <c r="I217" s="39">
        <f t="shared" si="5"/>
        <v>11235761.279999999</v>
      </c>
      <c r="J217" s="39">
        <f t="shared" si="5"/>
        <v>11235761.279999999</v>
      </c>
      <c r="K217" s="39">
        <f t="shared" si="5"/>
        <v>12780932.689999999</v>
      </c>
      <c r="L217" s="39">
        <f t="shared" si="5"/>
        <v>1545171.41</v>
      </c>
      <c r="M217" s="7"/>
    </row>
    <row r="218" spans="1:13" s="3" customFormat="1">
      <c r="A218" s="186" t="s">
        <v>311</v>
      </c>
      <c r="B218" s="187"/>
      <c r="C218" s="187"/>
      <c r="D218" s="187"/>
      <c r="E218" s="187"/>
      <c r="F218" s="187"/>
      <c r="G218" s="187"/>
      <c r="H218" s="187"/>
      <c r="I218" s="187"/>
      <c r="J218" s="187"/>
      <c r="K218" s="187"/>
      <c r="L218" s="187"/>
      <c r="M218" s="188"/>
    </row>
    <row r="219" spans="1:13" s="3" customFormat="1">
      <c r="A219" s="13">
        <v>196</v>
      </c>
      <c r="B219" s="41" t="s">
        <v>678</v>
      </c>
      <c r="C219" s="12">
        <v>622.20000000000005</v>
      </c>
      <c r="D219" s="15"/>
      <c r="E219" s="12"/>
      <c r="F219" s="12"/>
      <c r="G219" s="22">
        <v>2713852.65</v>
      </c>
      <c r="H219" s="9">
        <v>3721542.72</v>
      </c>
      <c r="I219" s="22">
        <v>3721542.72</v>
      </c>
      <c r="J219" s="9">
        <v>3721542.72</v>
      </c>
      <c r="K219" s="9">
        <v>3721542.72</v>
      </c>
      <c r="L219" s="9">
        <f t="shared" ref="L219:L226" si="6">K219-J219</f>
        <v>0</v>
      </c>
      <c r="M219" s="7"/>
    </row>
    <row r="220" spans="1:13" s="3" customFormat="1">
      <c r="A220" s="13">
        <v>197</v>
      </c>
      <c r="B220" s="41" t="s">
        <v>679</v>
      </c>
      <c r="C220" s="12"/>
      <c r="D220" s="15"/>
      <c r="E220" s="12"/>
      <c r="F220" s="12"/>
      <c r="G220" s="22">
        <v>2507890.62</v>
      </c>
      <c r="H220" s="9">
        <v>3439104.21</v>
      </c>
      <c r="I220" s="22">
        <v>3439104.21</v>
      </c>
      <c r="J220" s="9">
        <v>3439104.21</v>
      </c>
      <c r="K220" s="9">
        <v>3439104.21</v>
      </c>
      <c r="L220" s="9">
        <f t="shared" si="6"/>
        <v>0</v>
      </c>
      <c r="M220" s="7"/>
    </row>
    <row r="221" spans="1:13" s="3" customFormat="1">
      <c r="A221" s="13">
        <v>198</v>
      </c>
      <c r="B221" s="41" t="s">
        <v>681</v>
      </c>
      <c r="C221" s="12"/>
      <c r="D221" s="15"/>
      <c r="E221" s="12"/>
      <c r="F221" s="12"/>
      <c r="G221" s="22">
        <v>2083851.14</v>
      </c>
      <c r="H221" s="9">
        <v>2857613.16</v>
      </c>
      <c r="I221" s="22">
        <v>2857613.16</v>
      </c>
      <c r="J221" s="9">
        <v>2857613.16</v>
      </c>
      <c r="K221" s="9">
        <v>2857613.16</v>
      </c>
      <c r="L221" s="9">
        <f t="shared" si="6"/>
        <v>0</v>
      </c>
      <c r="M221" s="7"/>
    </row>
    <row r="222" spans="1:13" s="3" customFormat="1">
      <c r="A222" s="13">
        <v>199</v>
      </c>
      <c r="B222" s="41" t="s">
        <v>682</v>
      </c>
      <c r="C222" s="12"/>
      <c r="D222" s="15"/>
      <c r="E222" s="12"/>
      <c r="F222" s="12"/>
      <c r="G222" s="22">
        <v>2520006.0299999998</v>
      </c>
      <c r="H222" s="9">
        <v>3455718.24</v>
      </c>
      <c r="I222" s="22">
        <v>3455718.24</v>
      </c>
      <c r="J222" s="9">
        <v>3455718.24</v>
      </c>
      <c r="K222" s="9">
        <v>3455718.24</v>
      </c>
      <c r="L222" s="9">
        <f t="shared" si="6"/>
        <v>0</v>
      </c>
      <c r="M222" s="7"/>
    </row>
    <row r="223" spans="1:13" s="3" customFormat="1">
      <c r="A223" s="13">
        <v>200</v>
      </c>
      <c r="B223" s="41" t="s">
        <v>683</v>
      </c>
      <c r="C223" s="12"/>
      <c r="D223" s="15"/>
      <c r="E223" s="12"/>
      <c r="F223" s="12"/>
      <c r="G223" s="22">
        <v>1437695.75</v>
      </c>
      <c r="H223" s="9">
        <v>1971531.56</v>
      </c>
      <c r="I223" s="22">
        <v>1971531.56</v>
      </c>
      <c r="J223" s="9">
        <v>1971531.56</v>
      </c>
      <c r="K223" s="9">
        <v>1971531.56</v>
      </c>
      <c r="L223" s="9">
        <f t="shared" si="6"/>
        <v>0</v>
      </c>
      <c r="M223" s="7"/>
    </row>
    <row r="224" spans="1:13" s="3" customFormat="1">
      <c r="A224" s="13">
        <v>201</v>
      </c>
      <c r="B224" s="41" t="s">
        <v>684</v>
      </c>
      <c r="C224" s="12"/>
      <c r="D224" s="15"/>
      <c r="E224" s="12"/>
      <c r="F224" s="12"/>
      <c r="G224" s="22">
        <v>1449811.16</v>
      </c>
      <c r="H224" s="9">
        <v>1988145.59</v>
      </c>
      <c r="I224" s="22">
        <v>1988145.59</v>
      </c>
      <c r="J224" s="9">
        <v>1988145.59</v>
      </c>
      <c r="K224" s="9">
        <v>1988145.59</v>
      </c>
      <c r="L224" s="9">
        <f t="shared" si="6"/>
        <v>0</v>
      </c>
      <c r="M224" s="7"/>
    </row>
    <row r="225" spans="1:13" s="3" customFormat="1">
      <c r="A225" s="13">
        <v>202</v>
      </c>
      <c r="B225" s="41" t="s">
        <v>685</v>
      </c>
      <c r="C225" s="12"/>
      <c r="D225" s="15"/>
      <c r="E225" s="12"/>
      <c r="F225" s="12"/>
      <c r="G225" s="22">
        <v>2305967.06</v>
      </c>
      <c r="H225" s="9">
        <v>3162203.71</v>
      </c>
      <c r="I225" s="22">
        <v>3162203.71</v>
      </c>
      <c r="J225" s="9">
        <v>3162203.71</v>
      </c>
      <c r="K225" s="9">
        <v>3162203.71</v>
      </c>
      <c r="L225" s="9">
        <f t="shared" si="6"/>
        <v>0</v>
      </c>
      <c r="M225" s="7"/>
    </row>
    <row r="226" spans="1:13" s="3" customFormat="1">
      <c r="A226" s="13">
        <v>203</v>
      </c>
      <c r="B226" s="41" t="s">
        <v>686</v>
      </c>
      <c r="C226" s="12"/>
      <c r="D226" s="15"/>
      <c r="E226" s="12"/>
      <c r="F226" s="12"/>
      <c r="G226" s="22">
        <v>1187310.54</v>
      </c>
      <c r="H226" s="9">
        <v>1628174.94</v>
      </c>
      <c r="I226" s="22">
        <v>1628174.94</v>
      </c>
      <c r="J226" s="9">
        <v>1628174.94</v>
      </c>
      <c r="K226" s="9">
        <v>1628174.94</v>
      </c>
      <c r="L226" s="9">
        <f t="shared" si="6"/>
        <v>0</v>
      </c>
      <c r="M226" s="7"/>
    </row>
    <row r="227" spans="1:13" s="3" customFormat="1" ht="33.75" customHeight="1">
      <c r="A227" s="233" t="s">
        <v>318</v>
      </c>
      <c r="B227" s="233"/>
      <c r="C227" s="12">
        <v>622.20000000000005</v>
      </c>
      <c r="D227" s="26"/>
      <c r="E227" s="12"/>
      <c r="F227" s="12"/>
      <c r="G227" s="12">
        <f t="shared" ref="G227:L227" si="7">SUM(G219:G226)</f>
        <v>16206384.949999999</v>
      </c>
      <c r="H227" s="12">
        <f t="shared" si="7"/>
        <v>22224034.129999999</v>
      </c>
      <c r="I227" s="12">
        <f t="shared" si="7"/>
        <v>22224034.129999999</v>
      </c>
      <c r="J227" s="12">
        <f t="shared" si="7"/>
        <v>22224034.129999999</v>
      </c>
      <c r="K227" s="12">
        <f t="shared" si="7"/>
        <v>22224034.129999999</v>
      </c>
      <c r="L227" s="12">
        <f t="shared" si="7"/>
        <v>0</v>
      </c>
      <c r="M227" s="7"/>
    </row>
    <row r="228" spans="1:13" s="3" customFormat="1">
      <c r="A228" s="260" t="s">
        <v>319</v>
      </c>
      <c r="B228" s="261"/>
      <c r="C228" s="261"/>
      <c r="D228" s="261"/>
      <c r="E228" s="261"/>
      <c r="F228" s="261"/>
      <c r="G228" s="261"/>
      <c r="H228" s="261"/>
      <c r="I228" s="261"/>
      <c r="J228" s="261"/>
      <c r="K228" s="261"/>
      <c r="L228" s="261"/>
      <c r="M228" s="262"/>
    </row>
    <row r="229" spans="1:13" s="3" customFormat="1">
      <c r="A229" s="13">
        <v>204</v>
      </c>
      <c r="B229" s="11" t="s">
        <v>687</v>
      </c>
      <c r="C229" s="12">
        <v>924.1</v>
      </c>
      <c r="D229" s="15"/>
      <c r="E229" s="12"/>
      <c r="F229" s="12"/>
      <c r="G229" s="22">
        <v>1592369.2</v>
      </c>
      <c r="H229" s="9">
        <v>2183637.34</v>
      </c>
      <c r="I229" s="22">
        <v>2183637.34</v>
      </c>
      <c r="J229" s="9">
        <v>2183637.34</v>
      </c>
      <c r="K229" s="9">
        <v>2183637.34</v>
      </c>
      <c r="L229" s="9">
        <f>K229-J229</f>
        <v>0</v>
      </c>
      <c r="M229" s="7"/>
    </row>
    <row r="230" spans="1:13" s="3" customFormat="1">
      <c r="A230" s="13">
        <v>205</v>
      </c>
      <c r="B230" s="11" t="s">
        <v>688</v>
      </c>
      <c r="C230" s="12"/>
      <c r="D230" s="15"/>
      <c r="E230" s="12"/>
      <c r="F230" s="12"/>
      <c r="G230" s="22">
        <v>1198618.25</v>
      </c>
      <c r="H230" s="9">
        <v>1643681.37</v>
      </c>
      <c r="I230" s="22">
        <v>1643681.37</v>
      </c>
      <c r="J230" s="9">
        <v>1643681.37</v>
      </c>
      <c r="K230" s="9">
        <v>1643681.37</v>
      </c>
      <c r="L230" s="9">
        <f>K230-J230</f>
        <v>0</v>
      </c>
      <c r="M230" s="7"/>
    </row>
    <row r="231" spans="1:13" s="3" customFormat="1">
      <c r="A231" s="13">
        <v>206</v>
      </c>
      <c r="B231" s="11" t="s">
        <v>689</v>
      </c>
      <c r="C231" s="12"/>
      <c r="D231" s="15"/>
      <c r="E231" s="12"/>
      <c r="F231" s="12"/>
      <c r="G231" s="22">
        <v>1461522.73</v>
      </c>
      <c r="H231" s="9">
        <v>2004205.82</v>
      </c>
      <c r="I231" s="22">
        <v>2004205.82</v>
      </c>
      <c r="J231" s="9">
        <v>2004205.82</v>
      </c>
      <c r="K231" s="9">
        <v>2004205.82</v>
      </c>
      <c r="L231" s="9">
        <f>K231-J231</f>
        <v>0</v>
      </c>
      <c r="M231" s="7"/>
    </row>
    <row r="232" spans="1:13" s="3" customFormat="1">
      <c r="A232" s="13">
        <v>207</v>
      </c>
      <c r="B232" s="11" t="s">
        <v>323</v>
      </c>
      <c r="C232" s="12"/>
      <c r="D232" s="15"/>
      <c r="E232" s="12"/>
      <c r="F232" s="12"/>
      <c r="G232" s="22"/>
      <c r="H232" s="9"/>
      <c r="I232" s="22">
        <v>11414345.689999999</v>
      </c>
      <c r="J232" s="9">
        <v>11414345.689999999</v>
      </c>
      <c r="K232" s="9">
        <v>11414345.689999999</v>
      </c>
      <c r="L232" s="9">
        <f>K232-J232</f>
        <v>0</v>
      </c>
      <c r="M232" s="7"/>
    </row>
    <row r="233" spans="1:13" s="3" customFormat="1" ht="33.75" customHeight="1">
      <c r="A233" s="263" t="s">
        <v>324</v>
      </c>
      <c r="B233" s="263"/>
      <c r="C233" s="12">
        <v>924.1</v>
      </c>
      <c r="D233" s="12"/>
      <c r="E233" s="12"/>
      <c r="F233" s="12"/>
      <c r="G233" s="12">
        <f>SUM(G229:G231)</f>
        <v>4252510.18</v>
      </c>
      <c r="H233" s="12">
        <f>SUM(H229:H232)</f>
        <v>5831524.5300000003</v>
      </c>
      <c r="I233" s="12">
        <f>SUM(I229:I232)</f>
        <v>17245870.219999999</v>
      </c>
      <c r="J233" s="12">
        <f>SUM(J229:J232)</f>
        <v>17245870.219999999</v>
      </c>
      <c r="K233" s="12">
        <f>SUM(K229:K232)</f>
        <v>17245870.219999999</v>
      </c>
      <c r="L233" s="12">
        <f>SUM(L229:L232)</f>
        <v>0</v>
      </c>
      <c r="M233" s="7"/>
    </row>
    <row r="234" spans="1:13" s="3" customFormat="1">
      <c r="A234" s="260" t="s">
        <v>690</v>
      </c>
      <c r="B234" s="261"/>
      <c r="C234" s="261"/>
      <c r="D234" s="261"/>
      <c r="E234" s="261"/>
      <c r="F234" s="261"/>
      <c r="G234" s="261"/>
      <c r="H234" s="261"/>
      <c r="I234" s="261"/>
      <c r="J234" s="261"/>
      <c r="K234" s="261"/>
      <c r="L234" s="261"/>
      <c r="M234" s="262"/>
    </row>
    <row r="235" spans="1:13" s="3" customFormat="1">
      <c r="A235" s="13">
        <v>208</v>
      </c>
      <c r="B235" s="11" t="s">
        <v>691</v>
      </c>
      <c r="C235" s="12"/>
      <c r="D235" s="12"/>
      <c r="E235" s="12"/>
      <c r="F235" s="12"/>
      <c r="G235" s="12">
        <v>2500207.4300000002</v>
      </c>
      <c r="H235" s="12">
        <v>3544105.56</v>
      </c>
      <c r="I235" s="22">
        <v>3544105.56</v>
      </c>
      <c r="J235" s="12">
        <v>3544105.56</v>
      </c>
      <c r="K235" s="12">
        <v>3544105.56</v>
      </c>
      <c r="L235" s="9">
        <f>K235-J235</f>
        <v>0</v>
      </c>
      <c r="M235" s="7"/>
    </row>
    <row r="236" spans="1:13" s="3" customFormat="1" ht="33.75" customHeight="1">
      <c r="A236" s="260" t="s">
        <v>692</v>
      </c>
      <c r="B236" s="262"/>
      <c r="C236" s="12"/>
      <c r="D236" s="12"/>
      <c r="E236" s="12"/>
      <c r="F236" s="12"/>
      <c r="G236" s="12">
        <f t="shared" ref="G236:L236" si="8">SUM(G235)</f>
        <v>2500207.4300000002</v>
      </c>
      <c r="H236" s="12">
        <f t="shared" si="8"/>
        <v>3544105.56</v>
      </c>
      <c r="I236" s="12">
        <f t="shared" si="8"/>
        <v>3544105.56</v>
      </c>
      <c r="J236" s="12">
        <f t="shared" si="8"/>
        <v>3544105.56</v>
      </c>
      <c r="K236" s="12">
        <f t="shared" si="8"/>
        <v>3544105.56</v>
      </c>
      <c r="L236" s="12">
        <f t="shared" si="8"/>
        <v>0</v>
      </c>
      <c r="M236" s="7"/>
    </row>
    <row r="237" spans="1:13" s="3" customFormat="1">
      <c r="A237" s="186" t="s">
        <v>325</v>
      </c>
      <c r="B237" s="187"/>
      <c r="C237" s="187"/>
      <c r="D237" s="187"/>
      <c r="E237" s="187"/>
      <c r="F237" s="187"/>
      <c r="G237" s="187"/>
      <c r="H237" s="187"/>
      <c r="I237" s="187"/>
      <c r="J237" s="187"/>
      <c r="K237" s="187"/>
      <c r="L237" s="187"/>
      <c r="M237" s="188"/>
    </row>
    <row r="238" spans="1:13" s="3" customFormat="1" ht="25.5">
      <c r="A238" s="13">
        <v>209</v>
      </c>
      <c r="B238" s="11" t="s">
        <v>693</v>
      </c>
      <c r="C238" s="12">
        <v>961.6</v>
      </c>
      <c r="D238" s="15"/>
      <c r="E238" s="12"/>
      <c r="F238" s="12"/>
      <c r="G238" s="22">
        <v>2435601.98</v>
      </c>
      <c r="H238" s="9">
        <v>3339973.83</v>
      </c>
      <c r="I238" s="22">
        <v>3339973.83</v>
      </c>
      <c r="J238" s="9">
        <v>3339973.83</v>
      </c>
      <c r="K238" s="9">
        <v>2905338.82</v>
      </c>
      <c r="L238" s="9">
        <f t="shared" ref="L238:L249" si="9">K238-J238</f>
        <v>-434635.01</v>
      </c>
      <c r="M238" s="7" t="s">
        <v>182</v>
      </c>
    </row>
    <row r="239" spans="1:13" s="3" customFormat="1">
      <c r="A239" s="13">
        <v>210</v>
      </c>
      <c r="B239" s="11" t="s">
        <v>694</v>
      </c>
      <c r="C239" s="12">
        <v>964.1</v>
      </c>
      <c r="D239" s="15"/>
      <c r="E239" s="12"/>
      <c r="F239" s="12"/>
      <c r="G239" s="22">
        <v>3256008.38</v>
      </c>
      <c r="H239" s="9">
        <v>4615472</v>
      </c>
      <c r="I239" s="22">
        <v>4615472</v>
      </c>
      <c r="J239" s="9">
        <v>4615472</v>
      </c>
      <c r="K239" s="9">
        <v>4615472</v>
      </c>
      <c r="L239" s="9">
        <f t="shared" si="9"/>
        <v>0</v>
      </c>
      <c r="M239" s="7"/>
    </row>
    <row r="240" spans="1:13" s="3" customFormat="1">
      <c r="A240" s="13">
        <v>211</v>
      </c>
      <c r="B240" s="11" t="s">
        <v>695</v>
      </c>
      <c r="C240" s="12">
        <v>961.6</v>
      </c>
      <c r="D240" s="15"/>
      <c r="E240" s="12"/>
      <c r="F240" s="12"/>
      <c r="G240" s="22">
        <v>2645506.7999999998</v>
      </c>
      <c r="H240" s="9">
        <v>3750071.01</v>
      </c>
      <c r="I240" s="22">
        <v>3750071.01</v>
      </c>
      <c r="J240" s="9">
        <v>3750071.01</v>
      </c>
      <c r="K240" s="9">
        <v>3750071.01</v>
      </c>
      <c r="L240" s="9">
        <f t="shared" si="9"/>
        <v>0</v>
      </c>
      <c r="M240" s="7"/>
    </row>
    <row r="241" spans="1:13" s="3" customFormat="1" ht="25.5">
      <c r="A241" s="13">
        <v>212</v>
      </c>
      <c r="B241" s="11" t="s">
        <v>696</v>
      </c>
      <c r="C241" s="12">
        <v>1676.6</v>
      </c>
      <c r="D241" s="15"/>
      <c r="E241" s="12"/>
      <c r="F241" s="12"/>
      <c r="G241" s="22">
        <v>1780965.8</v>
      </c>
      <c r="H241" s="9">
        <v>2442262.41</v>
      </c>
      <c r="I241" s="22">
        <v>2442262.41</v>
      </c>
      <c r="J241" s="9">
        <v>2442262.41</v>
      </c>
      <c r="K241" s="9">
        <v>2679571.81</v>
      </c>
      <c r="L241" s="9">
        <f t="shared" si="9"/>
        <v>237309.4</v>
      </c>
      <c r="M241" s="7" t="s">
        <v>182</v>
      </c>
    </row>
    <row r="242" spans="1:13" s="3" customFormat="1" ht="25.5">
      <c r="A242" s="13">
        <v>213</v>
      </c>
      <c r="B242" s="11" t="s">
        <v>697</v>
      </c>
      <c r="C242" s="12">
        <v>1295.5999999999999</v>
      </c>
      <c r="D242" s="15"/>
      <c r="E242" s="12"/>
      <c r="F242" s="12"/>
      <c r="G242" s="22">
        <v>1724427.21</v>
      </c>
      <c r="H242" s="9">
        <v>2364730.27</v>
      </c>
      <c r="I242" s="22">
        <v>2364730.27</v>
      </c>
      <c r="J242" s="9">
        <v>2364730.27</v>
      </c>
      <c r="K242" s="9">
        <v>2839932.86</v>
      </c>
      <c r="L242" s="9">
        <f t="shared" si="9"/>
        <v>475202.59</v>
      </c>
      <c r="M242" s="7" t="s">
        <v>182</v>
      </c>
    </row>
    <row r="243" spans="1:13" s="3" customFormat="1">
      <c r="A243" s="13">
        <v>214</v>
      </c>
      <c r="B243" s="11" t="s">
        <v>698</v>
      </c>
      <c r="C243" s="12">
        <v>1545</v>
      </c>
      <c r="D243" s="15"/>
      <c r="E243" s="12"/>
      <c r="F243" s="12"/>
      <c r="G243" s="22">
        <v>2826929.85</v>
      </c>
      <c r="H243" s="9">
        <v>3876607.01</v>
      </c>
      <c r="I243" s="22">
        <v>3876607.01</v>
      </c>
      <c r="J243" s="9">
        <v>3876607.01</v>
      </c>
      <c r="K243" s="9">
        <v>3876607.01</v>
      </c>
      <c r="L243" s="9">
        <f t="shared" si="9"/>
        <v>0</v>
      </c>
      <c r="M243" s="7"/>
    </row>
    <row r="244" spans="1:13" s="3" customFormat="1">
      <c r="A244" s="13">
        <v>215</v>
      </c>
      <c r="B244" s="11" t="s">
        <v>699</v>
      </c>
      <c r="C244" s="12">
        <v>1546.6</v>
      </c>
      <c r="D244" s="15"/>
      <c r="E244" s="12"/>
      <c r="F244" s="12"/>
      <c r="G244" s="22">
        <v>2826929.85</v>
      </c>
      <c r="H244" s="9">
        <v>3876607.01</v>
      </c>
      <c r="I244" s="22">
        <v>3876607.01</v>
      </c>
      <c r="J244" s="9">
        <v>3876607.01</v>
      </c>
      <c r="K244" s="9">
        <v>3876607.01</v>
      </c>
      <c r="L244" s="9">
        <f t="shared" si="9"/>
        <v>0</v>
      </c>
      <c r="M244" s="7"/>
    </row>
    <row r="245" spans="1:13" s="3" customFormat="1" ht="25.5">
      <c r="A245" s="13">
        <v>216</v>
      </c>
      <c r="B245" s="11" t="s">
        <v>700</v>
      </c>
      <c r="C245" s="12">
        <v>208.8</v>
      </c>
      <c r="D245" s="15"/>
      <c r="E245" s="12"/>
      <c r="F245" s="12"/>
      <c r="G245" s="22">
        <v>3170199.9</v>
      </c>
      <c r="H245" s="9">
        <v>4347337.8600000003</v>
      </c>
      <c r="I245" s="22">
        <v>4347337.8600000003</v>
      </c>
      <c r="J245" s="9">
        <v>4347337.8600000003</v>
      </c>
      <c r="K245" s="9">
        <v>5473960.21</v>
      </c>
      <c r="L245" s="9">
        <f t="shared" si="9"/>
        <v>1126622.3500000001</v>
      </c>
      <c r="M245" s="7" t="s">
        <v>182</v>
      </c>
    </row>
    <row r="246" spans="1:13" s="3" customFormat="1">
      <c r="A246" s="13">
        <v>217</v>
      </c>
      <c r="B246" s="11" t="s">
        <v>701</v>
      </c>
      <c r="C246" s="12">
        <v>2138.4</v>
      </c>
      <c r="D246" s="15"/>
      <c r="E246" s="12"/>
      <c r="F246" s="12"/>
      <c r="G246" s="22">
        <v>2826929.85</v>
      </c>
      <c r="H246" s="9">
        <v>3876607.01</v>
      </c>
      <c r="I246" s="22">
        <v>3876607.01</v>
      </c>
      <c r="J246" s="9">
        <v>3876607.01</v>
      </c>
      <c r="K246" s="9">
        <v>3876607.01</v>
      </c>
      <c r="L246" s="9">
        <f t="shared" si="9"/>
        <v>0</v>
      </c>
      <c r="M246" s="7"/>
    </row>
    <row r="247" spans="1:13" s="3" customFormat="1">
      <c r="A247" s="13">
        <v>218</v>
      </c>
      <c r="B247" s="11" t="s">
        <v>702</v>
      </c>
      <c r="C247" s="12"/>
      <c r="D247" s="15"/>
      <c r="E247" s="12"/>
      <c r="F247" s="12"/>
      <c r="G247" s="22">
        <v>84257.18</v>
      </c>
      <c r="H247" s="9">
        <v>129202.09</v>
      </c>
      <c r="I247" s="22">
        <v>129202.09</v>
      </c>
      <c r="J247" s="9">
        <v>129202.09</v>
      </c>
      <c r="K247" s="9">
        <v>129202.09</v>
      </c>
      <c r="L247" s="9">
        <f t="shared" si="9"/>
        <v>0</v>
      </c>
      <c r="M247" s="7"/>
    </row>
    <row r="248" spans="1:13" s="3" customFormat="1" ht="25.5">
      <c r="A248" s="13">
        <v>219</v>
      </c>
      <c r="B248" s="11" t="s">
        <v>703</v>
      </c>
      <c r="C248" s="12">
        <v>375.9</v>
      </c>
      <c r="D248" s="15"/>
      <c r="E248" s="12"/>
      <c r="F248" s="12"/>
      <c r="G248" s="12">
        <v>1809235.1</v>
      </c>
      <c r="H248" s="9">
        <v>2481028.48</v>
      </c>
      <c r="I248" s="12">
        <v>2481028.48</v>
      </c>
      <c r="J248" s="9">
        <v>2481028.48</v>
      </c>
      <c r="K248" s="9">
        <v>4032736.28</v>
      </c>
      <c r="L248" s="9">
        <f t="shared" si="9"/>
        <v>1551707.8</v>
      </c>
      <c r="M248" s="7" t="s">
        <v>182</v>
      </c>
    </row>
    <row r="249" spans="1:13" s="3" customFormat="1">
      <c r="A249" s="13">
        <v>220</v>
      </c>
      <c r="B249" s="11" t="s">
        <v>704</v>
      </c>
      <c r="C249" s="12">
        <v>732.9</v>
      </c>
      <c r="D249" s="15"/>
      <c r="E249" s="12"/>
      <c r="F249" s="12"/>
      <c r="G249" s="12">
        <v>2180774.4500000002</v>
      </c>
      <c r="H249" s="9">
        <v>2990525.4</v>
      </c>
      <c r="I249" s="12">
        <v>2990525.4</v>
      </c>
      <c r="J249" s="9">
        <v>2990525.4</v>
      </c>
      <c r="K249" s="9">
        <v>2990525.4</v>
      </c>
      <c r="L249" s="9">
        <f t="shared" si="9"/>
        <v>0</v>
      </c>
      <c r="M249" s="7"/>
    </row>
    <row r="250" spans="1:13" s="3" customFormat="1" ht="33.75" customHeight="1">
      <c r="A250" s="233" t="s">
        <v>337</v>
      </c>
      <c r="B250" s="233"/>
      <c r="C250" s="12">
        <v>12407.1</v>
      </c>
      <c r="D250" s="26"/>
      <c r="E250" s="30"/>
      <c r="F250" s="30"/>
      <c r="G250" s="12">
        <f t="shared" ref="G250:L250" si="10">SUM(G238:G249)</f>
        <v>27567766.350000001</v>
      </c>
      <c r="H250" s="12">
        <f t="shared" si="10"/>
        <v>38090424.380000003</v>
      </c>
      <c r="I250" s="12">
        <f t="shared" si="10"/>
        <v>38090424.380000003</v>
      </c>
      <c r="J250" s="12">
        <f t="shared" si="10"/>
        <v>38090424.380000003</v>
      </c>
      <c r="K250" s="12">
        <f t="shared" si="10"/>
        <v>41046631.509999998</v>
      </c>
      <c r="L250" s="12">
        <f t="shared" si="10"/>
        <v>2956207.13</v>
      </c>
      <c r="M250" s="7"/>
    </row>
    <row r="251" spans="1:13" s="3" customFormat="1">
      <c r="A251" s="189" t="s">
        <v>338</v>
      </c>
      <c r="B251" s="190"/>
      <c r="C251" s="190"/>
      <c r="D251" s="190"/>
      <c r="E251" s="190"/>
      <c r="F251" s="190"/>
      <c r="G251" s="190"/>
      <c r="H251" s="190"/>
      <c r="I251" s="190"/>
      <c r="J251" s="190"/>
      <c r="K251" s="190"/>
      <c r="L251" s="190"/>
      <c r="M251" s="191"/>
    </row>
    <row r="252" spans="1:13" s="3" customFormat="1">
      <c r="A252" s="38">
        <v>221</v>
      </c>
      <c r="B252" s="11" t="s">
        <v>705</v>
      </c>
      <c r="C252" s="12"/>
      <c r="D252" s="15"/>
      <c r="E252" s="12"/>
      <c r="F252" s="12"/>
      <c r="G252" s="22">
        <v>2460640.5099999998</v>
      </c>
      <c r="H252" s="9">
        <v>3374309.49</v>
      </c>
      <c r="I252" s="22">
        <v>3374309.49</v>
      </c>
      <c r="J252" s="9">
        <v>3374309.49</v>
      </c>
      <c r="K252" s="9">
        <v>3374309.49</v>
      </c>
      <c r="L252" s="9">
        <f>K252-J252</f>
        <v>0</v>
      </c>
      <c r="M252" s="7"/>
    </row>
    <row r="253" spans="1:13" s="3" customFormat="1">
      <c r="A253" s="38">
        <v>222</v>
      </c>
      <c r="B253" s="11" t="s">
        <v>706</v>
      </c>
      <c r="C253" s="12"/>
      <c r="D253" s="15"/>
      <c r="E253" s="12"/>
      <c r="F253" s="12"/>
      <c r="G253" s="9">
        <v>2544236.86</v>
      </c>
      <c r="H253" s="9">
        <v>3488946.3</v>
      </c>
      <c r="I253" s="22">
        <v>3488946.3</v>
      </c>
      <c r="J253" s="9">
        <v>3488946.3</v>
      </c>
      <c r="K253" s="9">
        <v>3488946.3</v>
      </c>
      <c r="L253" s="9">
        <f>K253-J253</f>
        <v>0</v>
      </c>
      <c r="M253" s="7"/>
    </row>
    <row r="254" spans="1:13" s="3" customFormat="1" ht="25.5">
      <c r="A254" s="38">
        <v>223</v>
      </c>
      <c r="B254" s="11" t="s">
        <v>707</v>
      </c>
      <c r="C254" s="12"/>
      <c r="D254" s="15"/>
      <c r="E254" s="12"/>
      <c r="F254" s="12"/>
      <c r="G254" s="9">
        <v>2544236.86</v>
      </c>
      <c r="H254" s="9">
        <v>3488946.3</v>
      </c>
      <c r="I254" s="22">
        <v>3488946.3</v>
      </c>
      <c r="J254" s="9">
        <v>3488946.3</v>
      </c>
      <c r="K254" s="9">
        <v>5759312.5800000001</v>
      </c>
      <c r="L254" s="9">
        <f>K254-J254</f>
        <v>2270366.2799999998</v>
      </c>
      <c r="M254" s="7" t="s">
        <v>182</v>
      </c>
    </row>
    <row r="255" spans="1:13" s="3" customFormat="1" ht="33.75" customHeight="1">
      <c r="A255" s="250" t="s">
        <v>344</v>
      </c>
      <c r="B255" s="250"/>
      <c r="C255" s="39" t="e">
        <v>#REF!</v>
      </c>
      <c r="D255" s="40"/>
      <c r="E255" s="39"/>
      <c r="F255" s="39"/>
      <c r="G255" s="39">
        <f t="shared" ref="G255:L255" si="11">SUM(G252:G254)</f>
        <v>7549114.2300000004</v>
      </c>
      <c r="H255" s="39">
        <f t="shared" si="11"/>
        <v>10352202.09</v>
      </c>
      <c r="I255" s="39">
        <f t="shared" si="11"/>
        <v>10352202.09</v>
      </c>
      <c r="J255" s="39">
        <f t="shared" si="11"/>
        <v>10352202.09</v>
      </c>
      <c r="K255" s="39">
        <f t="shared" si="11"/>
        <v>12622568.369999999</v>
      </c>
      <c r="L255" s="39">
        <f t="shared" si="11"/>
        <v>2270366.2799999998</v>
      </c>
      <c r="M255" s="7"/>
    </row>
    <row r="256" spans="1:13" s="3" customFormat="1">
      <c r="A256" s="189" t="s">
        <v>345</v>
      </c>
      <c r="B256" s="190"/>
      <c r="C256" s="190"/>
      <c r="D256" s="190"/>
      <c r="E256" s="190"/>
      <c r="F256" s="190"/>
      <c r="G256" s="190"/>
      <c r="H256" s="190"/>
      <c r="I256" s="190"/>
      <c r="J256" s="190"/>
      <c r="K256" s="190"/>
      <c r="L256" s="190"/>
      <c r="M256" s="191"/>
    </row>
    <row r="257" spans="1:13" s="3" customFormat="1" ht="25.5">
      <c r="A257" s="38">
        <v>224</v>
      </c>
      <c r="B257" s="11" t="s">
        <v>719</v>
      </c>
      <c r="C257" s="39">
        <v>590.20000000000005</v>
      </c>
      <c r="D257" s="15"/>
      <c r="E257" s="12"/>
      <c r="F257" s="12"/>
      <c r="G257" s="22">
        <v>3965778.72</v>
      </c>
      <c r="H257" s="9">
        <v>5438325.8200000003</v>
      </c>
      <c r="I257" s="22">
        <v>5438325.8200000003</v>
      </c>
      <c r="J257" s="9">
        <v>5438325.8200000003</v>
      </c>
      <c r="K257" s="9">
        <v>5599774.6600000001</v>
      </c>
      <c r="L257" s="9">
        <f>K257-J257</f>
        <v>161448.84</v>
      </c>
      <c r="M257" s="7" t="s">
        <v>182</v>
      </c>
    </row>
    <row r="258" spans="1:13" s="3" customFormat="1" ht="39" customHeight="1">
      <c r="A258" s="233" t="s">
        <v>347</v>
      </c>
      <c r="B258" s="233"/>
      <c r="C258" s="12" t="e">
        <v>#REF!</v>
      </c>
      <c r="D258" s="26"/>
      <c r="E258" s="39"/>
      <c r="F258" s="39"/>
      <c r="G258" s="12">
        <f t="shared" ref="G258:L258" si="12">SUM(G257)</f>
        <v>3965778.72</v>
      </c>
      <c r="H258" s="12">
        <f t="shared" si="12"/>
        <v>5438325.8200000003</v>
      </c>
      <c r="I258" s="12">
        <f t="shared" si="12"/>
        <v>5438325.8200000003</v>
      </c>
      <c r="J258" s="12">
        <f t="shared" si="12"/>
        <v>5438325.8200000003</v>
      </c>
      <c r="K258" s="12">
        <f t="shared" si="12"/>
        <v>5599774.6600000001</v>
      </c>
      <c r="L258" s="12">
        <f t="shared" si="12"/>
        <v>161448.84</v>
      </c>
      <c r="M258" s="7"/>
    </row>
    <row r="259" spans="1:13" s="3" customFormat="1">
      <c r="A259" s="246" t="s">
        <v>720</v>
      </c>
      <c r="B259" s="247"/>
      <c r="C259" s="247"/>
      <c r="D259" s="247"/>
      <c r="E259" s="247"/>
      <c r="F259" s="247"/>
      <c r="G259" s="247"/>
      <c r="H259" s="247"/>
      <c r="I259" s="247"/>
      <c r="J259" s="247"/>
      <c r="K259" s="247"/>
      <c r="L259" s="247"/>
      <c r="M259" s="259"/>
    </row>
    <row r="260" spans="1:13" s="3" customFormat="1">
      <c r="A260" s="13">
        <v>225</v>
      </c>
      <c r="B260" s="11" t="s">
        <v>721</v>
      </c>
      <c r="C260" s="39">
        <v>590.20000000000005</v>
      </c>
      <c r="D260" s="15"/>
      <c r="E260" s="12"/>
      <c r="F260" s="12"/>
      <c r="G260" s="22">
        <v>8942299.2100000009</v>
      </c>
      <c r="H260" s="9">
        <v>22869090.469999999</v>
      </c>
      <c r="I260" s="22">
        <v>22869090.469999999</v>
      </c>
      <c r="J260" s="9">
        <v>22869090.469999999</v>
      </c>
      <c r="K260" s="9">
        <v>22869090.469999999</v>
      </c>
      <c r="L260" s="9">
        <f>K260-J260</f>
        <v>0</v>
      </c>
      <c r="M260" s="7"/>
    </row>
    <row r="261" spans="1:13" s="3" customFormat="1" ht="39" customHeight="1">
      <c r="A261" s="234" t="s">
        <v>722</v>
      </c>
      <c r="B261" s="234"/>
      <c r="C261" s="36">
        <v>590.20000000000005</v>
      </c>
      <c r="D261" s="42"/>
      <c r="E261" s="36"/>
      <c r="F261" s="36"/>
      <c r="G261" s="36">
        <f t="shared" ref="G261:L261" si="13">SUM(G260)</f>
        <v>8942299.2100000009</v>
      </c>
      <c r="H261" s="36">
        <f t="shared" si="13"/>
        <v>22869090.469999999</v>
      </c>
      <c r="I261" s="36">
        <f t="shared" si="13"/>
        <v>22869090.469999999</v>
      </c>
      <c r="J261" s="36">
        <f t="shared" si="13"/>
        <v>22869090.469999999</v>
      </c>
      <c r="K261" s="36">
        <f t="shared" si="13"/>
        <v>22869090.469999999</v>
      </c>
      <c r="L261" s="36">
        <f t="shared" si="13"/>
        <v>0</v>
      </c>
      <c r="M261" s="7"/>
    </row>
    <row r="262" spans="1:13" s="3" customFormat="1">
      <c r="A262" s="186" t="s">
        <v>348</v>
      </c>
      <c r="B262" s="187"/>
      <c r="C262" s="187"/>
      <c r="D262" s="187"/>
      <c r="E262" s="187"/>
      <c r="F262" s="187"/>
      <c r="G262" s="187"/>
      <c r="H262" s="187"/>
      <c r="I262" s="187"/>
      <c r="J262" s="187"/>
      <c r="K262" s="187"/>
      <c r="L262" s="187"/>
      <c r="M262" s="188"/>
    </row>
    <row r="263" spans="1:13" s="3" customFormat="1" ht="25.5">
      <c r="A263" s="13">
        <v>226</v>
      </c>
      <c r="B263" s="11" t="s">
        <v>723</v>
      </c>
      <c r="C263" s="43"/>
      <c r="D263" s="43"/>
      <c r="E263" s="43"/>
      <c r="F263" s="43"/>
      <c r="G263" s="22">
        <v>1967018.17</v>
      </c>
      <c r="H263" s="9">
        <v>2697398.54</v>
      </c>
      <c r="I263" s="22">
        <v>2697398.54</v>
      </c>
      <c r="J263" s="9">
        <v>2697398.54</v>
      </c>
      <c r="K263" s="9">
        <v>3554932.94</v>
      </c>
      <c r="L263" s="9">
        <f>K263-J263</f>
        <v>857534.4</v>
      </c>
      <c r="M263" s="7" t="s">
        <v>182</v>
      </c>
    </row>
    <row r="264" spans="1:13" s="3" customFormat="1" ht="25.5">
      <c r="A264" s="13">
        <v>227</v>
      </c>
      <c r="B264" s="11" t="s">
        <v>724</v>
      </c>
      <c r="C264" s="43"/>
      <c r="D264" s="43"/>
      <c r="E264" s="43"/>
      <c r="F264" s="43"/>
      <c r="G264" s="22">
        <v>2166074.42</v>
      </c>
      <c r="H264" s="9">
        <v>2970367.05</v>
      </c>
      <c r="I264" s="22">
        <v>2970367.05</v>
      </c>
      <c r="J264" s="9">
        <v>2970367.05</v>
      </c>
      <c r="K264" s="9">
        <v>3544806.52</v>
      </c>
      <c r="L264" s="9">
        <f>K264-J264</f>
        <v>574439.47</v>
      </c>
      <c r="M264" s="7" t="s">
        <v>182</v>
      </c>
    </row>
    <row r="265" spans="1:13" s="3" customFormat="1" ht="39" customHeight="1">
      <c r="A265" s="233" t="s">
        <v>353</v>
      </c>
      <c r="B265" s="233"/>
      <c r="C265" s="12" t="e">
        <v>#REF!</v>
      </c>
      <c r="D265" s="26"/>
      <c r="E265" s="12"/>
      <c r="F265" s="12"/>
      <c r="G265" s="12">
        <f t="shared" ref="G265:L265" si="14">SUM(G263:G264)</f>
        <v>4133092.59</v>
      </c>
      <c r="H265" s="12">
        <f t="shared" si="14"/>
        <v>5667765.5899999999</v>
      </c>
      <c r="I265" s="12">
        <f t="shared" si="14"/>
        <v>5667765.5899999999</v>
      </c>
      <c r="J265" s="12">
        <f t="shared" si="14"/>
        <v>5667765.5899999999</v>
      </c>
      <c r="K265" s="12">
        <f t="shared" si="14"/>
        <v>7099739.46</v>
      </c>
      <c r="L265" s="12">
        <f t="shared" si="14"/>
        <v>1431973.87</v>
      </c>
      <c r="M265" s="7"/>
    </row>
    <row r="266" spans="1:13" s="3" customFormat="1">
      <c r="A266" s="186" t="s">
        <v>357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8"/>
    </row>
    <row r="267" spans="1:13" s="3" customFormat="1">
      <c r="A267" s="13">
        <v>228</v>
      </c>
      <c r="B267" s="35" t="s">
        <v>725</v>
      </c>
      <c r="C267" s="12">
        <v>347.9</v>
      </c>
      <c r="D267" s="15"/>
      <c r="E267" s="12"/>
      <c r="F267" s="12"/>
      <c r="G267" s="22">
        <v>2896512.7</v>
      </c>
      <c r="H267" s="9">
        <v>3972026.91</v>
      </c>
      <c r="I267" s="22">
        <v>3972026.91</v>
      </c>
      <c r="J267" s="9">
        <v>3972026.91</v>
      </c>
      <c r="K267" s="9">
        <v>3972026.91</v>
      </c>
      <c r="L267" s="9">
        <f>K267-J267</f>
        <v>0</v>
      </c>
      <c r="M267" s="7"/>
    </row>
    <row r="268" spans="1:13" s="3" customFormat="1">
      <c r="A268" s="13">
        <v>229</v>
      </c>
      <c r="B268" s="35" t="s">
        <v>726</v>
      </c>
      <c r="C268" s="12"/>
      <c r="D268" s="15"/>
      <c r="E268" s="12"/>
      <c r="F268" s="12"/>
      <c r="G268" s="9">
        <v>2287956.39</v>
      </c>
      <c r="H268" s="9">
        <v>3243234.48</v>
      </c>
      <c r="I268" s="22">
        <v>3243234.48</v>
      </c>
      <c r="J268" s="9">
        <v>3243234.48</v>
      </c>
      <c r="K268" s="9">
        <v>3243234.48</v>
      </c>
      <c r="L268" s="9">
        <f>K268-J268</f>
        <v>0</v>
      </c>
      <c r="M268" s="7"/>
    </row>
    <row r="269" spans="1:13" s="3" customFormat="1" ht="25.5">
      <c r="A269" s="13">
        <v>230</v>
      </c>
      <c r="B269" s="35" t="s">
        <v>360</v>
      </c>
      <c r="C269" s="12"/>
      <c r="D269" s="15"/>
      <c r="E269" s="12"/>
      <c r="F269" s="12"/>
      <c r="G269" s="9"/>
      <c r="H269" s="9"/>
      <c r="I269" s="22">
        <v>2598969.23</v>
      </c>
      <c r="J269" s="9">
        <v>2598969.23</v>
      </c>
      <c r="K269" s="9">
        <v>2708128.2</v>
      </c>
      <c r="L269" s="9">
        <f>K269-J269</f>
        <v>109158.97</v>
      </c>
      <c r="M269" s="7" t="s">
        <v>182</v>
      </c>
    </row>
    <row r="270" spans="1:13" s="3" customFormat="1" ht="39" customHeight="1">
      <c r="A270" s="233" t="s">
        <v>363</v>
      </c>
      <c r="B270" s="233"/>
      <c r="C270" s="12">
        <v>347.9</v>
      </c>
      <c r="D270" s="26"/>
      <c r="E270" s="12"/>
      <c r="F270" s="12"/>
      <c r="G270" s="12">
        <f>SUM(G267:G268)</f>
        <v>5184469.09</v>
      </c>
      <c r="H270" s="12">
        <f>SUM(H267:H269)</f>
        <v>7215261.3899999997</v>
      </c>
      <c r="I270" s="12">
        <f>SUM(I267:I269)</f>
        <v>9814230.6199999992</v>
      </c>
      <c r="J270" s="12">
        <f>SUM(J267:J269)</f>
        <v>9814230.6199999992</v>
      </c>
      <c r="K270" s="12">
        <f>SUM(K267:K269)</f>
        <v>9923389.5899999999</v>
      </c>
      <c r="L270" s="12">
        <f>SUM(L267:L269)</f>
        <v>109158.97</v>
      </c>
      <c r="M270" s="7"/>
    </row>
    <row r="271" spans="1:13" s="3" customFormat="1">
      <c r="A271" s="186" t="s">
        <v>364</v>
      </c>
      <c r="B271" s="187"/>
      <c r="C271" s="187"/>
      <c r="D271" s="187"/>
      <c r="E271" s="187"/>
      <c r="F271" s="187"/>
      <c r="G271" s="187"/>
      <c r="H271" s="187"/>
      <c r="I271" s="187"/>
      <c r="J271" s="187"/>
      <c r="K271" s="187"/>
      <c r="L271" s="187"/>
      <c r="M271" s="188"/>
    </row>
    <row r="272" spans="1:13" s="3" customFormat="1">
      <c r="A272" s="13">
        <v>231</v>
      </c>
      <c r="B272" s="11" t="s">
        <v>727</v>
      </c>
      <c r="C272" s="39">
        <v>590.20000000000005</v>
      </c>
      <c r="D272" s="15"/>
      <c r="E272" s="12"/>
      <c r="F272" s="12"/>
      <c r="G272" s="22">
        <v>1490195.88</v>
      </c>
      <c r="H272" s="9">
        <v>2043525.69</v>
      </c>
      <c r="I272" s="22">
        <v>2043525.69</v>
      </c>
      <c r="J272" s="9">
        <v>2043525.69</v>
      </c>
      <c r="K272" s="9">
        <v>2043525.69</v>
      </c>
      <c r="L272" s="9">
        <f>K272-J272</f>
        <v>0</v>
      </c>
      <c r="M272" s="7"/>
    </row>
    <row r="273" spans="1:13" s="3" customFormat="1" ht="39" customHeight="1">
      <c r="A273" s="233" t="s">
        <v>366</v>
      </c>
      <c r="B273" s="233"/>
      <c r="C273" s="12" t="e">
        <v>#REF!</v>
      </c>
      <c r="D273" s="26"/>
      <c r="E273" s="12"/>
      <c r="F273" s="12"/>
      <c r="G273" s="12">
        <f t="shared" ref="G273:L273" si="15">SUM(G272:G272)</f>
        <v>1490195.88</v>
      </c>
      <c r="H273" s="12">
        <f t="shared" si="15"/>
        <v>2043525.69</v>
      </c>
      <c r="I273" s="12">
        <f t="shared" si="15"/>
        <v>2043525.69</v>
      </c>
      <c r="J273" s="12">
        <f t="shared" si="15"/>
        <v>2043525.69</v>
      </c>
      <c r="K273" s="12">
        <f t="shared" si="15"/>
        <v>2043525.69</v>
      </c>
      <c r="L273" s="12">
        <f t="shared" si="15"/>
        <v>0</v>
      </c>
      <c r="M273" s="7"/>
    </row>
    <row r="274" spans="1:13" s="3" customFormat="1">
      <c r="A274" s="186" t="s">
        <v>367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8"/>
    </row>
    <row r="275" spans="1:13" s="3" customFormat="1">
      <c r="A275" s="13">
        <v>232</v>
      </c>
      <c r="B275" s="11" t="s">
        <v>728</v>
      </c>
      <c r="C275" s="12"/>
      <c r="D275" s="26"/>
      <c r="E275" s="12"/>
      <c r="F275" s="12"/>
      <c r="G275" s="22">
        <v>3008661.05</v>
      </c>
      <c r="H275" s="9">
        <v>4125817.44</v>
      </c>
      <c r="I275" s="22">
        <v>4125817.44</v>
      </c>
      <c r="J275" s="9">
        <v>4125817.44</v>
      </c>
      <c r="K275" s="9">
        <v>4125817.44</v>
      </c>
      <c r="L275" s="9">
        <f>K275-J275</f>
        <v>0</v>
      </c>
      <c r="M275" s="7"/>
    </row>
    <row r="276" spans="1:13" s="3" customFormat="1">
      <c r="A276" s="13">
        <v>233</v>
      </c>
      <c r="B276" s="11" t="s">
        <v>729</v>
      </c>
      <c r="C276" s="12"/>
      <c r="D276" s="26"/>
      <c r="E276" s="12"/>
      <c r="F276" s="12"/>
      <c r="G276" s="22">
        <v>2883468.44</v>
      </c>
      <c r="H276" s="9">
        <v>3954139.14</v>
      </c>
      <c r="I276" s="22">
        <v>3954139.14</v>
      </c>
      <c r="J276" s="9">
        <v>3954139.14</v>
      </c>
      <c r="K276" s="9">
        <v>3954139.14</v>
      </c>
      <c r="L276" s="9">
        <f>K276-J276</f>
        <v>0</v>
      </c>
      <c r="M276" s="7"/>
    </row>
    <row r="277" spans="1:13" s="3" customFormat="1" ht="39" customHeight="1">
      <c r="A277" s="233" t="s">
        <v>369</v>
      </c>
      <c r="B277" s="233"/>
      <c r="C277" s="12"/>
      <c r="D277" s="26"/>
      <c r="E277" s="12"/>
      <c r="F277" s="12"/>
      <c r="G277" s="12">
        <f t="shared" ref="G277:L277" si="16">SUM(G275:G276)</f>
        <v>5892129.4900000002</v>
      </c>
      <c r="H277" s="12">
        <f t="shared" si="16"/>
        <v>8079956.5800000001</v>
      </c>
      <c r="I277" s="12">
        <f t="shared" si="16"/>
        <v>8079956.5800000001</v>
      </c>
      <c r="J277" s="12">
        <f t="shared" si="16"/>
        <v>8079956.5800000001</v>
      </c>
      <c r="K277" s="12">
        <f t="shared" si="16"/>
        <v>8079956.5800000001</v>
      </c>
      <c r="L277" s="12">
        <f t="shared" si="16"/>
        <v>0</v>
      </c>
      <c r="M277" s="7"/>
    </row>
    <row r="278" spans="1:13" s="3" customFormat="1" ht="17.25" customHeight="1">
      <c r="A278" s="186" t="s">
        <v>730</v>
      </c>
      <c r="B278" s="187"/>
      <c r="C278" s="187"/>
      <c r="D278" s="187"/>
      <c r="E278" s="187"/>
      <c r="F278" s="187"/>
      <c r="G278" s="187"/>
      <c r="H278" s="187"/>
      <c r="I278" s="187"/>
      <c r="J278" s="187"/>
      <c r="K278" s="187"/>
      <c r="L278" s="187"/>
      <c r="M278" s="188"/>
    </row>
    <row r="279" spans="1:13" s="3" customFormat="1" ht="35.25" customHeight="1">
      <c r="A279" s="13">
        <v>234</v>
      </c>
      <c r="B279" s="11" t="s">
        <v>731</v>
      </c>
      <c r="C279" s="12"/>
      <c r="D279" s="26"/>
      <c r="E279" s="12"/>
      <c r="F279" s="12"/>
      <c r="G279" s="12"/>
      <c r="H279" s="12"/>
      <c r="I279" s="12"/>
      <c r="J279" s="12">
        <v>10904052.6</v>
      </c>
      <c r="K279" s="12"/>
      <c r="L279" s="12">
        <f>K279-J279</f>
        <v>-10904052.6</v>
      </c>
      <c r="M279" s="7" t="s">
        <v>807</v>
      </c>
    </row>
    <row r="280" spans="1:13" s="3" customFormat="1" ht="39" customHeight="1">
      <c r="A280" s="233" t="s">
        <v>369</v>
      </c>
      <c r="B280" s="233"/>
      <c r="C280" s="12"/>
      <c r="D280" s="26"/>
      <c r="E280" s="12"/>
      <c r="F280" s="12"/>
      <c r="G280" s="12"/>
      <c r="H280" s="12"/>
      <c r="I280" s="12"/>
      <c r="J280" s="12">
        <f>J279</f>
        <v>10904052.6</v>
      </c>
      <c r="K280" s="12"/>
      <c r="L280" s="12">
        <f>L279</f>
        <v>-10904052.6</v>
      </c>
      <c r="M280" s="7"/>
    </row>
    <row r="281" spans="1:13" s="3" customFormat="1">
      <c r="A281" s="186" t="s">
        <v>374</v>
      </c>
      <c r="B281" s="187"/>
      <c r="C281" s="187"/>
      <c r="D281" s="187"/>
      <c r="E281" s="187"/>
      <c r="F281" s="187"/>
      <c r="G281" s="187"/>
      <c r="H281" s="187"/>
      <c r="I281" s="187"/>
      <c r="J281" s="187"/>
      <c r="K281" s="187"/>
      <c r="L281" s="187"/>
      <c r="M281" s="188"/>
    </row>
    <row r="282" spans="1:13" s="3" customFormat="1" ht="25.5">
      <c r="A282" s="44">
        <v>234</v>
      </c>
      <c r="B282" s="11" t="s">
        <v>733</v>
      </c>
      <c r="C282" s="12">
        <v>3105.5</v>
      </c>
      <c r="D282" s="15"/>
      <c r="E282" s="12"/>
      <c r="F282" s="12"/>
      <c r="G282" s="22">
        <v>2576544.63</v>
      </c>
      <c r="H282" s="9">
        <v>3533250.38</v>
      </c>
      <c r="I282" s="22">
        <v>3533250.38</v>
      </c>
      <c r="J282" s="9">
        <v>3533250.38</v>
      </c>
      <c r="K282" s="9">
        <v>5407906.2699999996</v>
      </c>
      <c r="L282" s="9">
        <f t="shared" ref="L282:L291" si="17">K282-J282</f>
        <v>1874655.89</v>
      </c>
      <c r="M282" s="7" t="s">
        <v>182</v>
      </c>
    </row>
    <row r="283" spans="1:13" s="3" customFormat="1" ht="25.5">
      <c r="A283" s="44">
        <v>235</v>
      </c>
      <c r="B283" s="11" t="s">
        <v>734</v>
      </c>
      <c r="C283" s="12"/>
      <c r="D283" s="15"/>
      <c r="E283" s="12"/>
      <c r="F283" s="12"/>
      <c r="G283" s="22">
        <v>3339815.69</v>
      </c>
      <c r="H283" s="9">
        <v>4579934.2699999996</v>
      </c>
      <c r="I283" s="22">
        <v>4579934.2699999996</v>
      </c>
      <c r="J283" s="9">
        <v>4579934.2699999996</v>
      </c>
      <c r="K283" s="9">
        <v>5586097.04</v>
      </c>
      <c r="L283" s="9">
        <f t="shared" si="17"/>
        <v>1006162.77</v>
      </c>
      <c r="M283" s="7" t="s">
        <v>182</v>
      </c>
    </row>
    <row r="284" spans="1:13" s="3" customFormat="1">
      <c r="A284" s="44">
        <v>236</v>
      </c>
      <c r="B284" s="11" t="s">
        <v>735</v>
      </c>
      <c r="C284" s="12"/>
      <c r="D284" s="15"/>
      <c r="E284" s="12"/>
      <c r="F284" s="12"/>
      <c r="G284" s="22">
        <v>1066342.74</v>
      </c>
      <c r="H284" s="9">
        <v>1511567.08</v>
      </c>
      <c r="I284" s="22">
        <v>1511567.08</v>
      </c>
      <c r="J284" s="9">
        <v>1511567.08</v>
      </c>
      <c r="K284" s="9">
        <v>1511567.08</v>
      </c>
      <c r="L284" s="9">
        <f t="shared" si="17"/>
        <v>0</v>
      </c>
      <c r="M284" s="7"/>
    </row>
    <row r="285" spans="1:13" s="3" customFormat="1">
      <c r="A285" s="44">
        <v>237</v>
      </c>
      <c r="B285" s="11" t="s">
        <v>736</v>
      </c>
      <c r="C285" s="12"/>
      <c r="D285" s="15"/>
      <c r="E285" s="12"/>
      <c r="F285" s="12"/>
      <c r="G285" s="22">
        <v>4466836.49</v>
      </c>
      <c r="H285" s="9">
        <v>6331850.6500000004</v>
      </c>
      <c r="I285" s="22">
        <v>6331850.6500000004</v>
      </c>
      <c r="J285" s="9">
        <v>6331850.6500000004</v>
      </c>
      <c r="K285" s="9">
        <v>6331850.6500000004</v>
      </c>
      <c r="L285" s="9">
        <f t="shared" si="17"/>
        <v>0</v>
      </c>
      <c r="M285" s="7"/>
    </row>
    <row r="286" spans="1:13" s="3" customFormat="1">
      <c r="A286" s="44">
        <v>238</v>
      </c>
      <c r="B286" s="11" t="s">
        <v>737</v>
      </c>
      <c r="C286" s="12"/>
      <c r="D286" s="15"/>
      <c r="E286" s="12"/>
      <c r="F286" s="12"/>
      <c r="G286" s="9">
        <v>2769235.12</v>
      </c>
      <c r="H286" s="9">
        <v>3925458.93</v>
      </c>
      <c r="I286" s="22">
        <v>3925458.93</v>
      </c>
      <c r="J286" s="9">
        <v>3925458.93</v>
      </c>
      <c r="K286" s="9">
        <v>3925458.93</v>
      </c>
      <c r="L286" s="9">
        <f t="shared" si="17"/>
        <v>0</v>
      </c>
      <c r="M286" s="7"/>
    </row>
    <row r="287" spans="1:13" s="3" customFormat="1">
      <c r="A287" s="44">
        <v>239</v>
      </c>
      <c r="B287" s="11" t="s">
        <v>738</v>
      </c>
      <c r="C287" s="12"/>
      <c r="D287" s="15"/>
      <c r="E287" s="12"/>
      <c r="F287" s="12"/>
      <c r="G287" s="9">
        <v>2398904.87</v>
      </c>
      <c r="H287" s="9">
        <v>3400506.69</v>
      </c>
      <c r="I287" s="22">
        <v>3400506.69</v>
      </c>
      <c r="J287" s="9">
        <v>3400506.69</v>
      </c>
      <c r="K287" s="9">
        <v>3400506.69</v>
      </c>
      <c r="L287" s="9">
        <f t="shared" si="17"/>
        <v>0</v>
      </c>
      <c r="M287" s="7"/>
    </row>
    <row r="288" spans="1:13" s="3" customFormat="1" ht="25.5">
      <c r="A288" s="44">
        <v>240</v>
      </c>
      <c r="B288" s="11" t="s">
        <v>377</v>
      </c>
      <c r="C288" s="12"/>
      <c r="D288" s="15"/>
      <c r="E288" s="12"/>
      <c r="F288" s="12"/>
      <c r="G288" s="9"/>
      <c r="H288" s="9"/>
      <c r="I288" s="22">
        <v>6783199.5999999996</v>
      </c>
      <c r="J288" s="9">
        <v>6783199.5999999996</v>
      </c>
      <c r="K288" s="9">
        <v>6320624.5599999996</v>
      </c>
      <c r="L288" s="9">
        <f t="shared" si="17"/>
        <v>-462575.04</v>
      </c>
      <c r="M288" s="7" t="s">
        <v>182</v>
      </c>
    </row>
    <row r="289" spans="1:13" s="3" customFormat="1" ht="25.5">
      <c r="A289" s="44">
        <v>241</v>
      </c>
      <c r="B289" s="11" t="s">
        <v>378</v>
      </c>
      <c r="C289" s="12"/>
      <c r="D289" s="15"/>
      <c r="E289" s="12"/>
      <c r="F289" s="12"/>
      <c r="G289" s="9"/>
      <c r="H289" s="9"/>
      <c r="I289" s="22">
        <v>6243976.6299999999</v>
      </c>
      <c r="J289" s="9">
        <v>6243976.6299999999</v>
      </c>
      <c r="K289" s="9">
        <v>5809976.0599999996</v>
      </c>
      <c r="L289" s="9">
        <f t="shared" si="17"/>
        <v>-434000.57</v>
      </c>
      <c r="M289" s="7" t="s">
        <v>182</v>
      </c>
    </row>
    <row r="290" spans="1:13" s="3" customFormat="1" ht="25.5">
      <c r="A290" s="44"/>
      <c r="B290" s="11" t="s">
        <v>808</v>
      </c>
      <c r="C290" s="12"/>
      <c r="D290" s="15"/>
      <c r="E290" s="12"/>
      <c r="F290" s="12"/>
      <c r="G290" s="9"/>
      <c r="H290" s="9"/>
      <c r="I290" s="22"/>
      <c r="J290" s="9">
        <v>0</v>
      </c>
      <c r="K290" s="9">
        <v>7848785.6500000004</v>
      </c>
      <c r="L290" s="9">
        <f t="shared" si="17"/>
        <v>7848785.6500000004</v>
      </c>
      <c r="M290" s="7" t="s">
        <v>804</v>
      </c>
    </row>
    <row r="291" spans="1:13" s="3" customFormat="1" ht="25.5">
      <c r="A291" s="44"/>
      <c r="B291" s="11" t="s">
        <v>809</v>
      </c>
      <c r="C291" s="12"/>
      <c r="D291" s="15"/>
      <c r="E291" s="12"/>
      <c r="F291" s="12"/>
      <c r="G291" s="9"/>
      <c r="H291" s="9"/>
      <c r="I291" s="22"/>
      <c r="J291" s="9">
        <v>0</v>
      </c>
      <c r="K291" s="9">
        <v>7370108.5099999998</v>
      </c>
      <c r="L291" s="9">
        <f t="shared" si="17"/>
        <v>7370108.5099999998</v>
      </c>
      <c r="M291" s="7" t="s">
        <v>804</v>
      </c>
    </row>
    <row r="292" spans="1:13" s="3" customFormat="1" ht="39" customHeight="1">
      <c r="A292" s="241" t="s">
        <v>38</v>
      </c>
      <c r="B292" s="241"/>
      <c r="C292" s="45">
        <v>3105.5</v>
      </c>
      <c r="D292" s="45"/>
      <c r="E292" s="12"/>
      <c r="F292" s="12"/>
      <c r="G292" s="45">
        <f>SUM(G282:G287)</f>
        <v>16617679.539999999</v>
      </c>
      <c r="H292" s="45">
        <f>SUM(H282:H289)</f>
        <v>23282568</v>
      </c>
      <c r="I292" s="45">
        <f>SUM(I282:I289)</f>
        <v>36309744.229999997</v>
      </c>
      <c r="J292" s="45">
        <f>SUM(J282:J291)</f>
        <v>36309744.229999997</v>
      </c>
      <c r="K292" s="45">
        <f>SUM(K282:K291)</f>
        <v>53512881.439999998</v>
      </c>
      <c r="L292" s="45">
        <f>SUM(L282:L291)</f>
        <v>17203137.210000001</v>
      </c>
      <c r="M292" s="7"/>
    </row>
    <row r="293" spans="1:13" s="3" customFormat="1">
      <c r="A293" s="186" t="s">
        <v>739</v>
      </c>
      <c r="B293" s="187"/>
      <c r="C293" s="187"/>
      <c r="D293" s="187"/>
      <c r="E293" s="187"/>
      <c r="F293" s="187"/>
      <c r="G293" s="187"/>
      <c r="H293" s="187"/>
      <c r="I293" s="187"/>
      <c r="J293" s="187"/>
      <c r="K293" s="187"/>
      <c r="L293" s="187"/>
      <c r="M293" s="188"/>
    </row>
    <row r="294" spans="1:13" s="3" customFormat="1" ht="25.5">
      <c r="A294" s="13">
        <v>242</v>
      </c>
      <c r="B294" s="11" t="s">
        <v>740</v>
      </c>
      <c r="C294" s="43"/>
      <c r="D294" s="43"/>
      <c r="E294" s="43"/>
      <c r="F294" s="43"/>
      <c r="G294" s="22">
        <v>1130771.94</v>
      </c>
      <c r="H294" s="9">
        <v>1550642.79</v>
      </c>
      <c r="I294" s="22">
        <v>1550642.79</v>
      </c>
      <c r="J294" s="9">
        <v>1550642.79</v>
      </c>
      <c r="K294" s="9">
        <v>2900948.92</v>
      </c>
      <c r="L294" s="9">
        <f>K294-J294</f>
        <v>1350306.13</v>
      </c>
      <c r="M294" s="7" t="s">
        <v>182</v>
      </c>
    </row>
    <row r="295" spans="1:13" s="3" customFormat="1" ht="25.5">
      <c r="A295" s="13">
        <v>243</v>
      </c>
      <c r="B295" s="11" t="s">
        <v>741</v>
      </c>
      <c r="C295" s="43"/>
      <c r="D295" s="43"/>
      <c r="E295" s="43"/>
      <c r="F295" s="43"/>
      <c r="G295" s="22">
        <v>1130771.94</v>
      </c>
      <c r="H295" s="9">
        <v>1550642.79</v>
      </c>
      <c r="I295" s="22">
        <v>1550642.79</v>
      </c>
      <c r="J295" s="9">
        <v>1550642.79</v>
      </c>
      <c r="K295" s="9">
        <v>2900678.92</v>
      </c>
      <c r="L295" s="9">
        <f>K295-J295</f>
        <v>1350036.13</v>
      </c>
      <c r="M295" s="7" t="s">
        <v>182</v>
      </c>
    </row>
    <row r="296" spans="1:13" s="3" customFormat="1" ht="39" customHeight="1">
      <c r="A296" s="233" t="s">
        <v>742</v>
      </c>
      <c r="B296" s="233"/>
      <c r="C296" s="12" t="e">
        <v>#REF!</v>
      </c>
      <c r="D296" s="26"/>
      <c r="E296" s="12"/>
      <c r="F296" s="12"/>
      <c r="G296" s="12">
        <f t="shared" ref="G296:L296" si="18">SUM(G294:G295)</f>
        <v>2261543.88</v>
      </c>
      <c r="H296" s="12">
        <f t="shared" si="18"/>
        <v>3101285.58</v>
      </c>
      <c r="I296" s="12">
        <f t="shared" si="18"/>
        <v>3101285.58</v>
      </c>
      <c r="J296" s="12">
        <f t="shared" si="18"/>
        <v>3101285.58</v>
      </c>
      <c r="K296" s="12">
        <f t="shared" si="18"/>
        <v>5801627.8399999999</v>
      </c>
      <c r="L296" s="12">
        <f t="shared" si="18"/>
        <v>2700342.26</v>
      </c>
      <c r="M296" s="7"/>
    </row>
    <row r="297" spans="1:13" s="3" customFormat="1">
      <c r="A297" s="186" t="s">
        <v>383</v>
      </c>
      <c r="B297" s="187"/>
      <c r="C297" s="187"/>
      <c r="D297" s="187"/>
      <c r="E297" s="187"/>
      <c r="F297" s="187"/>
      <c r="G297" s="187"/>
      <c r="H297" s="187"/>
      <c r="I297" s="187"/>
      <c r="J297" s="187"/>
      <c r="K297" s="187"/>
      <c r="L297" s="187"/>
      <c r="M297" s="188"/>
    </row>
    <row r="298" spans="1:13" s="3" customFormat="1" ht="25.5">
      <c r="A298" s="13">
        <v>244</v>
      </c>
      <c r="B298" s="35" t="s">
        <v>743</v>
      </c>
      <c r="C298" s="12">
        <v>492</v>
      </c>
      <c r="D298" s="15"/>
      <c r="E298" s="12"/>
      <c r="F298" s="12"/>
      <c r="G298" s="22">
        <v>2261543.88</v>
      </c>
      <c r="H298" s="9">
        <v>3101285.6</v>
      </c>
      <c r="I298" s="22">
        <v>3101285.6</v>
      </c>
      <c r="J298" s="9">
        <v>3101285.6</v>
      </c>
      <c r="K298" s="9">
        <v>3522707.85</v>
      </c>
      <c r="L298" s="9">
        <f t="shared" ref="L298:L303" si="19">K298-J298</f>
        <v>421422.25</v>
      </c>
      <c r="M298" s="7" t="s">
        <v>182</v>
      </c>
    </row>
    <row r="299" spans="1:13" s="3" customFormat="1">
      <c r="A299" s="13">
        <v>245</v>
      </c>
      <c r="B299" s="35" t="s">
        <v>744</v>
      </c>
      <c r="C299" s="12">
        <v>795.7</v>
      </c>
      <c r="D299" s="15"/>
      <c r="E299" s="12"/>
      <c r="F299" s="12"/>
      <c r="G299" s="22">
        <v>2261543.88</v>
      </c>
      <c r="H299" s="9">
        <v>3101285.6</v>
      </c>
      <c r="I299" s="22">
        <v>3101285.6</v>
      </c>
      <c r="J299" s="9">
        <v>3101285.6</v>
      </c>
      <c r="K299" s="9">
        <v>3101285.6</v>
      </c>
      <c r="L299" s="9">
        <f t="shared" si="19"/>
        <v>0</v>
      </c>
      <c r="M299" s="7"/>
    </row>
    <row r="300" spans="1:13" s="3" customFormat="1" ht="25.5">
      <c r="A300" s="13">
        <v>246</v>
      </c>
      <c r="B300" s="35" t="s">
        <v>745</v>
      </c>
      <c r="C300" s="12"/>
      <c r="D300" s="15"/>
      <c r="E300" s="12"/>
      <c r="F300" s="12"/>
      <c r="G300" s="22">
        <v>2019235.6</v>
      </c>
      <c r="H300" s="9">
        <v>2769005.01</v>
      </c>
      <c r="I300" s="22">
        <v>2769005.01</v>
      </c>
      <c r="J300" s="9">
        <v>2769005.01</v>
      </c>
      <c r="K300" s="9">
        <v>3092255.23</v>
      </c>
      <c r="L300" s="9">
        <f t="shared" si="19"/>
        <v>323250.21999999997</v>
      </c>
      <c r="M300" s="7" t="s">
        <v>182</v>
      </c>
    </row>
    <row r="301" spans="1:13" s="3" customFormat="1" ht="25.5">
      <c r="A301" s="13">
        <v>247</v>
      </c>
      <c r="B301" s="35" t="s">
        <v>746</v>
      </c>
      <c r="C301" s="12"/>
      <c r="D301" s="15"/>
      <c r="E301" s="12"/>
      <c r="F301" s="12"/>
      <c r="G301" s="22">
        <v>2019235.6</v>
      </c>
      <c r="H301" s="9">
        <v>2769005.01</v>
      </c>
      <c r="I301" s="22">
        <v>2769005.01</v>
      </c>
      <c r="J301" s="9">
        <v>2769005.01</v>
      </c>
      <c r="K301" s="9">
        <v>3461115.23</v>
      </c>
      <c r="L301" s="9">
        <f t="shared" si="19"/>
        <v>692110.22</v>
      </c>
      <c r="M301" s="7" t="s">
        <v>182</v>
      </c>
    </row>
    <row r="302" spans="1:13" s="3" customFormat="1">
      <c r="A302" s="13">
        <v>248</v>
      </c>
      <c r="B302" s="35" t="s">
        <v>747</v>
      </c>
      <c r="C302" s="12"/>
      <c r="D302" s="15"/>
      <c r="E302" s="12"/>
      <c r="F302" s="12"/>
      <c r="G302" s="22">
        <v>1709404.4</v>
      </c>
      <c r="H302" s="9">
        <v>2423122.79</v>
      </c>
      <c r="I302" s="22">
        <v>2423122.79</v>
      </c>
      <c r="J302" s="9">
        <v>2423122.79</v>
      </c>
      <c r="K302" s="9">
        <v>2423122.79</v>
      </c>
      <c r="L302" s="9">
        <f t="shared" si="19"/>
        <v>0</v>
      </c>
      <c r="M302" s="7"/>
    </row>
    <row r="303" spans="1:13" s="3" customFormat="1">
      <c r="A303" s="13">
        <v>249</v>
      </c>
      <c r="B303" s="35" t="s">
        <v>748</v>
      </c>
      <c r="C303" s="12"/>
      <c r="D303" s="15"/>
      <c r="E303" s="12"/>
      <c r="F303" s="12"/>
      <c r="G303" s="22">
        <v>3158488.32</v>
      </c>
      <c r="H303" s="9">
        <v>4331277.62</v>
      </c>
      <c r="I303" s="22">
        <v>4331277.62</v>
      </c>
      <c r="J303" s="9">
        <v>4331277.62</v>
      </c>
      <c r="K303" s="9">
        <v>4331277.62</v>
      </c>
      <c r="L303" s="9">
        <f t="shared" si="19"/>
        <v>0</v>
      </c>
      <c r="M303" s="7"/>
    </row>
    <row r="304" spans="1:13" s="3" customFormat="1" ht="39" customHeight="1">
      <c r="A304" s="233" t="s">
        <v>391</v>
      </c>
      <c r="B304" s="233"/>
      <c r="C304" s="12">
        <v>1287.7</v>
      </c>
      <c r="D304" s="26"/>
      <c r="E304" s="30"/>
      <c r="F304" s="30"/>
      <c r="G304" s="12">
        <f t="shared" ref="G304:L304" si="20">SUM(G298:G303)</f>
        <v>13429451.68</v>
      </c>
      <c r="H304" s="12">
        <f t="shared" si="20"/>
        <v>18494981.629999999</v>
      </c>
      <c r="I304" s="12">
        <f t="shared" si="20"/>
        <v>18494981.629999999</v>
      </c>
      <c r="J304" s="12">
        <f t="shared" si="20"/>
        <v>18494981.629999999</v>
      </c>
      <c r="K304" s="12">
        <f t="shared" si="20"/>
        <v>19931764.32</v>
      </c>
      <c r="L304" s="12">
        <f t="shared" si="20"/>
        <v>1436782.69</v>
      </c>
      <c r="M304" s="7"/>
    </row>
    <row r="305" spans="1:16" s="3" customFormat="1">
      <c r="A305" s="186" t="s">
        <v>749</v>
      </c>
      <c r="B305" s="187"/>
      <c r="C305" s="187"/>
      <c r="D305" s="187"/>
      <c r="E305" s="187"/>
      <c r="F305" s="187"/>
      <c r="G305" s="187"/>
      <c r="H305" s="187"/>
      <c r="I305" s="187"/>
      <c r="J305" s="187"/>
      <c r="K305" s="187"/>
      <c r="L305" s="187"/>
      <c r="M305" s="188"/>
    </row>
    <row r="306" spans="1:16" s="3" customFormat="1" ht="25.5">
      <c r="A306" s="13">
        <v>250</v>
      </c>
      <c r="B306" s="35" t="s">
        <v>750</v>
      </c>
      <c r="C306" s="12">
        <v>878.5</v>
      </c>
      <c r="D306" s="15"/>
      <c r="E306" s="12"/>
      <c r="F306" s="12"/>
      <c r="G306" s="22">
        <v>3531118.06</v>
      </c>
      <c r="H306" s="9">
        <v>4842269.8</v>
      </c>
      <c r="I306" s="22">
        <v>4842269.8</v>
      </c>
      <c r="J306" s="9">
        <v>4842269.8</v>
      </c>
      <c r="K306" s="9">
        <v>5644932.1399999997</v>
      </c>
      <c r="L306" s="9">
        <f>K306-J306</f>
        <v>802662.34</v>
      </c>
      <c r="M306" s="7" t="s">
        <v>182</v>
      </c>
    </row>
    <row r="307" spans="1:16" s="3" customFormat="1" ht="25.5">
      <c r="A307" s="13">
        <v>251</v>
      </c>
      <c r="B307" s="35" t="s">
        <v>751</v>
      </c>
      <c r="C307" s="12"/>
      <c r="D307" s="15"/>
      <c r="E307" s="12"/>
      <c r="F307" s="12"/>
      <c r="G307" s="22">
        <v>1619023.11</v>
      </c>
      <c r="H307" s="9">
        <v>2220188.21</v>
      </c>
      <c r="I307" s="22">
        <v>2220188.21</v>
      </c>
      <c r="J307" s="9">
        <v>2220188.21</v>
      </c>
      <c r="K307" s="9">
        <v>2571278.4700000002</v>
      </c>
      <c r="L307" s="9">
        <f>K307-J307</f>
        <v>351090.26</v>
      </c>
      <c r="M307" s="7" t="s">
        <v>182</v>
      </c>
      <c r="P307" s="3" t="s">
        <v>67</v>
      </c>
    </row>
    <row r="308" spans="1:16" s="3" customFormat="1" ht="25.5">
      <c r="A308" s="13">
        <v>252</v>
      </c>
      <c r="B308" s="35" t="s">
        <v>752</v>
      </c>
      <c r="C308" s="12">
        <v>942.74</v>
      </c>
      <c r="D308" s="15"/>
      <c r="E308" s="12"/>
      <c r="F308" s="12"/>
      <c r="G308" s="22">
        <v>3684418.43</v>
      </c>
      <c r="H308" s="9">
        <v>5052492.66</v>
      </c>
      <c r="I308" s="22">
        <v>5052492.66</v>
      </c>
      <c r="J308" s="9">
        <v>5052492.66</v>
      </c>
      <c r="K308" s="9">
        <v>6355132.1699999999</v>
      </c>
      <c r="L308" s="9">
        <f>K308-J308</f>
        <v>1302639.51</v>
      </c>
      <c r="M308" s="7" t="s">
        <v>182</v>
      </c>
    </row>
    <row r="309" spans="1:16" s="3" customFormat="1" ht="37.5" customHeight="1">
      <c r="A309" s="233" t="s">
        <v>398</v>
      </c>
      <c r="B309" s="233"/>
      <c r="C309" s="12">
        <v>1821.24</v>
      </c>
      <c r="D309" s="26"/>
      <c r="E309" s="30"/>
      <c r="F309" s="30"/>
      <c r="G309" s="12">
        <f t="shared" ref="G309:L309" si="21">SUM(G306:G308)</f>
        <v>8834559.5999999996</v>
      </c>
      <c r="H309" s="12">
        <f t="shared" si="21"/>
        <v>12114950.67</v>
      </c>
      <c r="I309" s="12">
        <f t="shared" si="21"/>
        <v>12114950.67</v>
      </c>
      <c r="J309" s="12">
        <f t="shared" si="21"/>
        <v>12114950.67</v>
      </c>
      <c r="K309" s="12">
        <f t="shared" si="21"/>
        <v>14571342.779999999</v>
      </c>
      <c r="L309" s="12">
        <f t="shared" si="21"/>
        <v>2456392.11</v>
      </c>
      <c r="M309" s="7"/>
    </row>
    <row r="310" spans="1:16" s="3" customFormat="1">
      <c r="A310" s="186" t="s">
        <v>399</v>
      </c>
      <c r="B310" s="187"/>
      <c r="C310" s="187"/>
      <c r="D310" s="187"/>
      <c r="E310" s="187"/>
      <c r="F310" s="187"/>
      <c r="G310" s="187"/>
      <c r="H310" s="187"/>
      <c r="I310" s="187"/>
      <c r="J310" s="187"/>
      <c r="K310" s="187"/>
      <c r="L310" s="187"/>
      <c r="M310" s="188"/>
    </row>
    <row r="311" spans="1:16" s="3" customFormat="1">
      <c r="A311" s="13">
        <v>253</v>
      </c>
      <c r="B311" s="35" t="s">
        <v>753</v>
      </c>
      <c r="C311" s="12">
        <v>567.1</v>
      </c>
      <c r="D311" s="15"/>
      <c r="E311" s="12"/>
      <c r="F311" s="12"/>
      <c r="G311" s="22">
        <v>3166565.27</v>
      </c>
      <c r="H311" s="9">
        <v>4342353.6399999997</v>
      </c>
      <c r="I311" s="22">
        <v>4342353.6399999997</v>
      </c>
      <c r="J311" s="9">
        <v>4342353.6399999997</v>
      </c>
      <c r="K311" s="9">
        <v>4342353.6399999997</v>
      </c>
      <c r="L311" s="9">
        <f>K311-J311</f>
        <v>0</v>
      </c>
      <c r="M311" s="7"/>
    </row>
    <row r="312" spans="1:16" s="3" customFormat="1" ht="37.5" customHeight="1">
      <c r="A312" s="233" t="s">
        <v>403</v>
      </c>
      <c r="B312" s="233"/>
      <c r="C312" s="12">
        <v>567.1</v>
      </c>
      <c r="D312" s="26"/>
      <c r="E312" s="30"/>
      <c r="F312" s="30"/>
      <c r="G312" s="12">
        <f t="shared" ref="G312:L312" si="22">SUM(G311)</f>
        <v>3166565.27</v>
      </c>
      <c r="H312" s="12">
        <f t="shared" si="22"/>
        <v>4342353.6399999997</v>
      </c>
      <c r="I312" s="12">
        <f t="shared" si="22"/>
        <v>4342353.6399999997</v>
      </c>
      <c r="J312" s="12">
        <f t="shared" si="22"/>
        <v>4342353.6399999997</v>
      </c>
      <c r="K312" s="12">
        <f t="shared" si="22"/>
        <v>4342353.6399999997</v>
      </c>
      <c r="L312" s="12">
        <f t="shared" si="22"/>
        <v>0</v>
      </c>
      <c r="M312" s="7"/>
    </row>
    <row r="313" spans="1:16" s="3" customFormat="1">
      <c r="A313" s="186" t="s">
        <v>404</v>
      </c>
      <c r="B313" s="187"/>
      <c r="C313" s="187"/>
      <c r="D313" s="187"/>
      <c r="E313" s="187"/>
      <c r="F313" s="187"/>
      <c r="G313" s="187"/>
      <c r="H313" s="187"/>
      <c r="I313" s="187"/>
      <c r="J313" s="187"/>
      <c r="K313" s="187"/>
      <c r="L313" s="187"/>
      <c r="M313" s="188"/>
    </row>
    <row r="314" spans="1:16" s="3" customFormat="1">
      <c r="A314" s="13">
        <v>254</v>
      </c>
      <c r="B314" s="11" t="s">
        <v>754</v>
      </c>
      <c r="C314" s="12">
        <v>265.62</v>
      </c>
      <c r="D314" s="15"/>
      <c r="E314" s="12"/>
      <c r="F314" s="12"/>
      <c r="G314" s="22">
        <v>4191933.11</v>
      </c>
      <c r="H314" s="9">
        <v>5748454.3799999999</v>
      </c>
      <c r="I314" s="22">
        <v>5748454.3799999999</v>
      </c>
      <c r="J314" s="9">
        <v>5748454.3799999999</v>
      </c>
      <c r="K314" s="9">
        <v>5748454.3799999999</v>
      </c>
      <c r="L314" s="9">
        <f>K314-J314</f>
        <v>0</v>
      </c>
      <c r="M314" s="7"/>
    </row>
    <row r="315" spans="1:16" s="3" customFormat="1">
      <c r="A315" s="13">
        <v>255</v>
      </c>
      <c r="B315" s="11" t="s">
        <v>405</v>
      </c>
      <c r="C315" s="12"/>
      <c r="D315" s="15"/>
      <c r="E315" s="12"/>
      <c r="F315" s="12"/>
      <c r="G315" s="22"/>
      <c r="H315" s="9"/>
      <c r="I315" s="22">
        <v>1550642.79</v>
      </c>
      <c r="J315" s="9">
        <v>1550642.79</v>
      </c>
      <c r="K315" s="9">
        <v>1550642.79</v>
      </c>
      <c r="L315" s="9">
        <f>K315-J315</f>
        <v>0</v>
      </c>
      <c r="M315" s="7"/>
    </row>
    <row r="316" spans="1:16" s="3" customFormat="1" ht="25.5">
      <c r="A316" s="13"/>
      <c r="B316" s="11" t="s">
        <v>810</v>
      </c>
      <c r="C316" s="12"/>
      <c r="D316" s="15"/>
      <c r="E316" s="12"/>
      <c r="F316" s="12"/>
      <c r="G316" s="22"/>
      <c r="H316" s="9"/>
      <c r="I316" s="22"/>
      <c r="J316" s="9">
        <v>0</v>
      </c>
      <c r="K316" s="9">
        <v>2971210.1</v>
      </c>
      <c r="L316" s="9">
        <f>K316-J316</f>
        <v>2971210.1</v>
      </c>
      <c r="M316" s="7" t="s">
        <v>804</v>
      </c>
    </row>
    <row r="317" spans="1:16" s="3" customFormat="1" ht="37.5" customHeight="1">
      <c r="A317" s="233" t="s">
        <v>407</v>
      </c>
      <c r="B317" s="233"/>
      <c r="C317" s="12">
        <v>265.62</v>
      </c>
      <c r="D317" s="26"/>
      <c r="E317" s="30"/>
      <c r="F317" s="30"/>
      <c r="G317" s="12">
        <f>SUM(G314)</f>
        <v>4191933.11</v>
      </c>
      <c r="H317" s="12">
        <f>SUM(H314:H315)</f>
        <v>5748454.3799999999</v>
      </c>
      <c r="I317" s="12">
        <f>SUM(I314:I315)</f>
        <v>7299097.1699999999</v>
      </c>
      <c r="J317" s="12">
        <f>SUM(J314:J316)</f>
        <v>7299097.1699999999</v>
      </c>
      <c r="K317" s="12">
        <f>SUM(K314:K316)</f>
        <v>10270307.27</v>
      </c>
      <c r="L317" s="12">
        <f>SUM(L314:L316)</f>
        <v>2971210.1</v>
      </c>
      <c r="M317" s="7"/>
    </row>
    <row r="318" spans="1:16" s="3" customFormat="1">
      <c r="A318" s="186" t="s">
        <v>408</v>
      </c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8"/>
    </row>
    <row r="319" spans="1:16" s="3" customFormat="1">
      <c r="A319" s="46">
        <v>256</v>
      </c>
      <c r="B319" s="47" t="s">
        <v>755</v>
      </c>
      <c r="C319" s="48">
        <v>851.45</v>
      </c>
      <c r="D319" s="15"/>
      <c r="E319" s="48"/>
      <c r="F319" s="48"/>
      <c r="G319" s="22">
        <v>110748.91</v>
      </c>
      <c r="H319" s="9">
        <v>367543.14</v>
      </c>
      <c r="I319" s="22">
        <v>367543.14</v>
      </c>
      <c r="J319" s="9">
        <v>367543.14</v>
      </c>
      <c r="K319" s="9">
        <v>367543.14</v>
      </c>
      <c r="L319" s="9">
        <f>K319-J319</f>
        <v>0</v>
      </c>
      <c r="M319" s="7"/>
    </row>
    <row r="320" spans="1:16" s="3" customFormat="1">
      <c r="A320" s="46">
        <v>257</v>
      </c>
      <c r="B320" s="47" t="s">
        <v>756</v>
      </c>
      <c r="C320" s="12">
        <v>4679.67</v>
      </c>
      <c r="D320" s="15"/>
      <c r="E320" s="12"/>
      <c r="F320" s="12"/>
      <c r="G320" s="22">
        <v>142687.95000000001</v>
      </c>
      <c r="H320" s="9">
        <v>457150.52</v>
      </c>
      <c r="I320" s="22">
        <v>457150.52</v>
      </c>
      <c r="J320" s="9">
        <v>457150.52</v>
      </c>
      <c r="K320" s="9">
        <v>457150.52</v>
      </c>
      <c r="L320" s="9">
        <f>K320-J320</f>
        <v>0</v>
      </c>
      <c r="M320" s="7"/>
    </row>
    <row r="321" spans="1:13" s="3" customFormat="1">
      <c r="A321" s="46">
        <v>258</v>
      </c>
      <c r="B321" s="47" t="s">
        <v>757</v>
      </c>
      <c r="C321" s="48"/>
      <c r="D321" s="15"/>
      <c r="E321" s="48"/>
      <c r="F321" s="48"/>
      <c r="G321" s="22">
        <v>2370884.1</v>
      </c>
      <c r="H321" s="9">
        <v>4993805.03</v>
      </c>
      <c r="I321" s="22">
        <v>4993805.03</v>
      </c>
      <c r="J321" s="9">
        <v>4993805.03</v>
      </c>
      <c r="K321" s="9">
        <v>4993805.03</v>
      </c>
      <c r="L321" s="9">
        <f>K321-J321</f>
        <v>0</v>
      </c>
      <c r="M321" s="7"/>
    </row>
    <row r="322" spans="1:13" s="3" customFormat="1">
      <c r="A322" s="46">
        <v>259</v>
      </c>
      <c r="B322" s="47" t="s">
        <v>411</v>
      </c>
      <c r="C322" s="48"/>
      <c r="D322" s="15"/>
      <c r="E322" s="48"/>
      <c r="F322" s="48"/>
      <c r="G322" s="22"/>
      <c r="H322" s="9"/>
      <c r="I322" s="22">
        <v>81141.009999999995</v>
      </c>
      <c r="J322" s="9">
        <v>81141.009999999995</v>
      </c>
      <c r="K322" s="9">
        <v>81141.009999999995</v>
      </c>
      <c r="L322" s="9">
        <f>K322-J322</f>
        <v>0</v>
      </c>
      <c r="M322" s="7"/>
    </row>
    <row r="323" spans="1:13" s="3" customFormat="1" ht="37.5" customHeight="1">
      <c r="A323" s="234" t="s">
        <v>418</v>
      </c>
      <c r="B323" s="234"/>
      <c r="C323" s="36">
        <v>5531.12</v>
      </c>
      <c r="D323" s="42"/>
      <c r="E323" s="36"/>
      <c r="F323" s="36"/>
      <c r="G323" s="36">
        <f>SUM(G319:G321)</f>
        <v>2624320.96</v>
      </c>
      <c r="H323" s="36">
        <f>SUM(H319:H322)</f>
        <v>5818498.6900000004</v>
      </c>
      <c r="I323" s="36">
        <f>SUM(I319:I322)</f>
        <v>5899639.7000000002</v>
      </c>
      <c r="J323" s="36">
        <f>SUM(J319:J322)</f>
        <v>5899639.7000000002</v>
      </c>
      <c r="K323" s="36">
        <f>SUM(K319:K322)</f>
        <v>5899639.7000000002</v>
      </c>
      <c r="L323" s="36">
        <f>SUM(L319:L322)</f>
        <v>0</v>
      </c>
      <c r="M323" s="7"/>
    </row>
    <row r="324" spans="1:13" s="3" customFormat="1">
      <c r="A324" s="186" t="s">
        <v>759</v>
      </c>
      <c r="B324" s="187"/>
      <c r="C324" s="187"/>
      <c r="D324" s="187"/>
      <c r="E324" s="187"/>
      <c r="F324" s="187"/>
      <c r="G324" s="187"/>
      <c r="H324" s="187"/>
      <c r="I324" s="187"/>
      <c r="J324" s="187"/>
      <c r="K324" s="187"/>
      <c r="L324" s="187"/>
      <c r="M324" s="188"/>
    </row>
    <row r="325" spans="1:13" s="3" customFormat="1">
      <c r="A325" s="13">
        <v>260</v>
      </c>
      <c r="B325" s="35" t="s">
        <v>760</v>
      </c>
      <c r="C325" s="12">
        <v>862.8</v>
      </c>
      <c r="D325" s="15"/>
      <c r="E325" s="12"/>
      <c r="F325" s="12"/>
      <c r="G325" s="22">
        <v>4220600.8600000003</v>
      </c>
      <c r="H325" s="9">
        <v>5982805.5800000001</v>
      </c>
      <c r="I325" s="22">
        <v>5982805.5800000001</v>
      </c>
      <c r="J325" s="9">
        <v>5982805.5800000001</v>
      </c>
      <c r="K325" s="9">
        <v>5982805.5800000001</v>
      </c>
      <c r="L325" s="9">
        <f>K325-J325</f>
        <v>0</v>
      </c>
      <c r="M325" s="7"/>
    </row>
    <row r="326" spans="1:13" s="3" customFormat="1">
      <c r="A326" s="13">
        <v>261</v>
      </c>
      <c r="B326" s="35" t="s">
        <v>761</v>
      </c>
      <c r="C326" s="12"/>
      <c r="D326" s="15"/>
      <c r="E326" s="12"/>
      <c r="F326" s="12"/>
      <c r="G326" s="22">
        <v>1240648.42</v>
      </c>
      <c r="H326" s="9">
        <v>6585244.6399999997</v>
      </c>
      <c r="I326" s="22">
        <v>6585244.6399999997</v>
      </c>
      <c r="J326" s="9">
        <v>6585244.6399999997</v>
      </c>
      <c r="K326" s="9">
        <v>6585244.6399999997</v>
      </c>
      <c r="L326" s="9">
        <f>K326-J326</f>
        <v>0</v>
      </c>
      <c r="M326" s="7"/>
    </row>
    <row r="327" spans="1:13" s="3" customFormat="1" ht="37.5" customHeight="1">
      <c r="A327" s="233" t="s">
        <v>762</v>
      </c>
      <c r="B327" s="233"/>
      <c r="C327" s="12">
        <v>862.8</v>
      </c>
      <c r="D327" s="26"/>
      <c r="E327" s="30"/>
      <c r="F327" s="30"/>
      <c r="G327" s="12">
        <f t="shared" ref="G327:L327" si="23">SUM(G325:G326)</f>
        <v>5461249.2800000003</v>
      </c>
      <c r="H327" s="12">
        <f t="shared" si="23"/>
        <v>12568050.220000001</v>
      </c>
      <c r="I327" s="12">
        <f t="shared" si="23"/>
        <v>12568050.220000001</v>
      </c>
      <c r="J327" s="12">
        <f t="shared" si="23"/>
        <v>12568050.220000001</v>
      </c>
      <c r="K327" s="12">
        <f t="shared" si="23"/>
        <v>12568050.220000001</v>
      </c>
      <c r="L327" s="12">
        <f t="shared" si="23"/>
        <v>0</v>
      </c>
      <c r="M327" s="7"/>
    </row>
    <row r="328" spans="1:13" s="3" customFormat="1">
      <c r="A328" s="186" t="s">
        <v>763</v>
      </c>
      <c r="B328" s="187"/>
      <c r="C328" s="187"/>
      <c r="D328" s="187"/>
      <c r="E328" s="187"/>
      <c r="F328" s="187"/>
      <c r="G328" s="187"/>
      <c r="H328" s="187"/>
      <c r="I328" s="187"/>
      <c r="J328" s="187"/>
      <c r="K328" s="187"/>
      <c r="L328" s="187"/>
      <c r="M328" s="188"/>
    </row>
    <row r="329" spans="1:13" s="3" customFormat="1">
      <c r="A329" s="49">
        <v>262</v>
      </c>
      <c r="B329" s="50" t="s">
        <v>764</v>
      </c>
      <c r="C329" s="51"/>
      <c r="D329" s="15"/>
      <c r="E329" s="51"/>
      <c r="F329" s="51"/>
      <c r="G329" s="22">
        <v>1583234.07</v>
      </c>
      <c r="H329" s="9">
        <v>2244273.2599999998</v>
      </c>
      <c r="I329" s="22">
        <v>2244273.2599999998</v>
      </c>
      <c r="J329" s="9">
        <v>2244273.2599999998</v>
      </c>
      <c r="K329" s="9">
        <v>2244273.2599999998</v>
      </c>
      <c r="L329" s="9">
        <f>K329-J329</f>
        <v>0</v>
      </c>
      <c r="M329" s="7"/>
    </row>
    <row r="330" spans="1:13" s="3" customFormat="1" ht="37.5" customHeight="1">
      <c r="A330" s="258" t="s">
        <v>765</v>
      </c>
      <c r="B330" s="258"/>
      <c r="C330" s="51" t="e">
        <v>#REF!</v>
      </c>
      <c r="D330" s="52"/>
      <c r="E330" s="30"/>
      <c r="F330" s="30"/>
      <c r="G330" s="51">
        <f t="shared" ref="G330:L330" si="24">SUM(G329)</f>
        <v>1583234.07</v>
      </c>
      <c r="H330" s="51">
        <f t="shared" si="24"/>
        <v>2244273.2599999998</v>
      </c>
      <c r="I330" s="51">
        <f t="shared" si="24"/>
        <v>2244273.2599999998</v>
      </c>
      <c r="J330" s="51">
        <f t="shared" si="24"/>
        <v>2244273.2599999998</v>
      </c>
      <c r="K330" s="51">
        <f t="shared" si="24"/>
        <v>2244273.2599999998</v>
      </c>
      <c r="L330" s="51">
        <f t="shared" si="24"/>
        <v>0</v>
      </c>
      <c r="M330" s="7"/>
    </row>
    <row r="331" spans="1:13" s="3" customFormat="1">
      <c r="A331" s="186" t="s">
        <v>422</v>
      </c>
      <c r="B331" s="187"/>
      <c r="C331" s="187"/>
      <c r="D331" s="187"/>
      <c r="E331" s="187"/>
      <c r="F331" s="187"/>
      <c r="G331" s="187"/>
      <c r="H331" s="187"/>
      <c r="I331" s="187"/>
      <c r="J331" s="187"/>
      <c r="K331" s="187"/>
      <c r="L331" s="187"/>
      <c r="M331" s="188"/>
    </row>
    <row r="332" spans="1:13" s="3" customFormat="1">
      <c r="A332" s="49">
        <v>263</v>
      </c>
      <c r="B332" s="50" t="s">
        <v>766</v>
      </c>
      <c r="C332" s="51">
        <v>1072.3800000000001</v>
      </c>
      <c r="D332" s="15"/>
      <c r="E332" s="51"/>
      <c r="F332" s="51"/>
      <c r="G332" s="22">
        <v>3214623.08</v>
      </c>
      <c r="H332" s="9">
        <v>4408255.96</v>
      </c>
      <c r="I332" s="22">
        <v>4408255.96</v>
      </c>
      <c r="J332" s="9">
        <v>6334511.5199999996</v>
      </c>
      <c r="K332" s="9">
        <v>6334511.5199999996</v>
      </c>
      <c r="L332" s="9">
        <f>K332-J332</f>
        <v>0</v>
      </c>
      <c r="M332" s="7"/>
    </row>
    <row r="333" spans="1:13" s="3" customFormat="1">
      <c r="A333" s="49">
        <v>264</v>
      </c>
      <c r="B333" s="50" t="s">
        <v>767</v>
      </c>
      <c r="C333" s="51"/>
      <c r="D333" s="15"/>
      <c r="E333" s="51"/>
      <c r="F333" s="51"/>
      <c r="G333" s="22">
        <v>2503852.14</v>
      </c>
      <c r="H333" s="9">
        <v>3433566.2</v>
      </c>
      <c r="I333" s="22">
        <v>3433566.2</v>
      </c>
      <c r="J333" s="9">
        <v>4084400.48</v>
      </c>
      <c r="K333" s="9">
        <v>4084400.48</v>
      </c>
      <c r="L333" s="9">
        <f>K333-J333</f>
        <v>0</v>
      </c>
      <c r="M333" s="7"/>
    </row>
    <row r="334" spans="1:13" s="3" customFormat="1" ht="37.5" customHeight="1">
      <c r="A334" s="258" t="s">
        <v>425</v>
      </c>
      <c r="B334" s="258"/>
      <c r="C334" s="51">
        <v>0</v>
      </c>
      <c r="D334" s="52"/>
      <c r="E334" s="30"/>
      <c r="F334" s="30"/>
      <c r="G334" s="51">
        <f t="shared" ref="G334:L334" si="25">SUM(G332:G333)</f>
        <v>5718475.2199999997</v>
      </c>
      <c r="H334" s="51">
        <f t="shared" si="25"/>
        <v>7841822.1600000001</v>
      </c>
      <c r="I334" s="51">
        <f t="shared" si="25"/>
        <v>7841822.1600000001</v>
      </c>
      <c r="J334" s="51">
        <f t="shared" si="25"/>
        <v>10418912</v>
      </c>
      <c r="K334" s="51">
        <f t="shared" si="25"/>
        <v>10418912</v>
      </c>
      <c r="L334" s="51">
        <f t="shared" si="25"/>
        <v>0</v>
      </c>
      <c r="M334" s="7"/>
    </row>
    <row r="335" spans="1:13" s="3" customFormat="1">
      <c r="A335" s="186" t="s">
        <v>429</v>
      </c>
      <c r="B335" s="187"/>
      <c r="C335" s="187"/>
      <c r="D335" s="187"/>
      <c r="E335" s="187"/>
      <c r="F335" s="187"/>
      <c r="G335" s="187"/>
      <c r="H335" s="187"/>
      <c r="I335" s="187"/>
      <c r="J335" s="187"/>
      <c r="K335" s="187"/>
      <c r="L335" s="187"/>
      <c r="M335" s="188"/>
    </row>
    <row r="336" spans="1:13" s="3" customFormat="1">
      <c r="A336" s="38">
        <v>265</v>
      </c>
      <c r="B336" s="53" t="s">
        <v>768</v>
      </c>
      <c r="C336" s="39">
        <v>487.2</v>
      </c>
      <c r="D336" s="15"/>
      <c r="E336" s="39"/>
      <c r="F336" s="39"/>
      <c r="G336" s="22">
        <v>2705775.71</v>
      </c>
      <c r="H336" s="9">
        <v>3710466.7</v>
      </c>
      <c r="I336" s="22">
        <v>3710466.7</v>
      </c>
      <c r="J336" s="9">
        <v>4208081</v>
      </c>
      <c r="K336" s="9">
        <v>4208081</v>
      </c>
      <c r="L336" s="9">
        <f>K336-J336</f>
        <v>0</v>
      </c>
      <c r="M336" s="7"/>
    </row>
    <row r="337" spans="1:13" s="3" customFormat="1">
      <c r="A337" s="38">
        <v>266</v>
      </c>
      <c r="B337" s="53" t="s">
        <v>769</v>
      </c>
      <c r="C337" s="39">
        <v>312.5</v>
      </c>
      <c r="D337" s="15"/>
      <c r="E337" s="39"/>
      <c r="F337" s="39"/>
      <c r="G337" s="22">
        <v>2826929.85</v>
      </c>
      <c r="H337" s="9">
        <v>3876607.01</v>
      </c>
      <c r="I337" s="22">
        <v>3876607.01</v>
      </c>
      <c r="J337" s="9">
        <v>4356387.32</v>
      </c>
      <c r="K337" s="9">
        <v>4356387.32</v>
      </c>
      <c r="L337" s="9">
        <f>K337-J337</f>
        <v>0</v>
      </c>
      <c r="M337" s="7"/>
    </row>
    <row r="338" spans="1:13" s="3" customFormat="1" ht="39.75" customHeight="1">
      <c r="A338" s="250" t="s">
        <v>770</v>
      </c>
      <c r="B338" s="250"/>
      <c r="C338" s="39">
        <v>1034.5</v>
      </c>
      <c r="D338" s="40"/>
      <c r="E338" s="30"/>
      <c r="F338" s="30"/>
      <c r="G338" s="39">
        <f t="shared" ref="G338:L338" si="26">SUM(G336:G337)</f>
        <v>5532705.5599999996</v>
      </c>
      <c r="H338" s="39">
        <f t="shared" si="26"/>
        <v>7587073.71</v>
      </c>
      <c r="I338" s="39">
        <f t="shared" si="26"/>
        <v>7587073.71</v>
      </c>
      <c r="J338" s="39">
        <f t="shared" si="26"/>
        <v>8564468.3200000003</v>
      </c>
      <c r="K338" s="39">
        <f t="shared" si="26"/>
        <v>8564468.3200000003</v>
      </c>
      <c r="L338" s="39">
        <f t="shared" si="26"/>
        <v>0</v>
      </c>
      <c r="M338" s="7"/>
    </row>
    <row r="339" spans="1:13" s="3" customFormat="1">
      <c r="A339" s="186" t="s">
        <v>771</v>
      </c>
      <c r="B339" s="187"/>
      <c r="C339" s="187"/>
      <c r="D339" s="187"/>
      <c r="E339" s="187"/>
      <c r="F339" s="187"/>
      <c r="G339" s="187"/>
      <c r="H339" s="187"/>
      <c r="I339" s="187"/>
      <c r="J339" s="187"/>
      <c r="K339" s="187"/>
      <c r="L339" s="187"/>
      <c r="M339" s="188"/>
    </row>
    <row r="340" spans="1:13" s="3" customFormat="1" ht="25.5">
      <c r="A340" s="38">
        <v>267</v>
      </c>
      <c r="B340" s="54" t="s">
        <v>772</v>
      </c>
      <c r="C340" s="36">
        <v>862.8</v>
      </c>
      <c r="D340" s="15"/>
      <c r="E340" s="36"/>
      <c r="F340" s="36"/>
      <c r="G340" s="22">
        <v>806886.55</v>
      </c>
      <c r="H340" s="9">
        <v>1106494.3999999999</v>
      </c>
      <c r="I340" s="9">
        <v>1106494.3999999999</v>
      </c>
      <c r="J340" s="9">
        <v>1106494.3999999999</v>
      </c>
      <c r="K340" s="9">
        <v>3237402.25</v>
      </c>
      <c r="L340" s="9">
        <f>K340-J340</f>
        <v>2130907.85</v>
      </c>
      <c r="M340" s="7" t="s">
        <v>182</v>
      </c>
    </row>
    <row r="341" spans="1:13" s="3" customFormat="1" ht="51" customHeight="1">
      <c r="A341" s="234" t="s">
        <v>773</v>
      </c>
      <c r="B341" s="234"/>
      <c r="C341" s="36">
        <v>862.8</v>
      </c>
      <c r="D341" s="42"/>
      <c r="E341" s="36"/>
      <c r="F341" s="36"/>
      <c r="G341" s="36">
        <f t="shared" ref="G341:L341" si="27">SUM(G340)</f>
        <v>806886.55</v>
      </c>
      <c r="H341" s="36">
        <f t="shared" si="27"/>
        <v>1106494.3999999999</v>
      </c>
      <c r="I341" s="36">
        <f t="shared" si="27"/>
        <v>1106494.3999999999</v>
      </c>
      <c r="J341" s="36">
        <f t="shared" si="27"/>
        <v>1106494.3999999999</v>
      </c>
      <c r="K341" s="36">
        <f t="shared" si="27"/>
        <v>3237402.25</v>
      </c>
      <c r="L341" s="36">
        <f t="shared" si="27"/>
        <v>2130907.85</v>
      </c>
      <c r="M341" s="7"/>
    </row>
    <row r="342" spans="1:13" s="3" customFormat="1">
      <c r="A342" s="186" t="s">
        <v>434</v>
      </c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8"/>
    </row>
    <row r="343" spans="1:13" s="3" customFormat="1">
      <c r="A343" s="38">
        <v>268</v>
      </c>
      <c r="B343" s="53" t="s">
        <v>774</v>
      </c>
      <c r="C343" s="39">
        <v>164.9</v>
      </c>
      <c r="D343" s="15"/>
      <c r="E343" s="39"/>
      <c r="F343" s="39"/>
      <c r="G343" s="22">
        <v>1251926.07</v>
      </c>
      <c r="H343" s="9">
        <v>1716783.1</v>
      </c>
      <c r="I343" s="22">
        <v>1716783.1</v>
      </c>
      <c r="J343" s="9">
        <v>1716783.1</v>
      </c>
      <c r="K343" s="9">
        <v>1716783.1</v>
      </c>
      <c r="L343" s="9">
        <f>K343-J343</f>
        <v>0</v>
      </c>
      <c r="M343" s="7"/>
    </row>
    <row r="344" spans="1:13" s="3" customFormat="1">
      <c r="A344" s="38">
        <v>269</v>
      </c>
      <c r="B344" s="53" t="s">
        <v>775</v>
      </c>
      <c r="C344" s="39"/>
      <c r="D344" s="15"/>
      <c r="E344" s="39"/>
      <c r="F344" s="39"/>
      <c r="G344" s="22">
        <v>848078.95</v>
      </c>
      <c r="H344" s="9">
        <v>1162982.1000000001</v>
      </c>
      <c r="I344" s="22">
        <v>1162982.1000000001</v>
      </c>
      <c r="J344" s="9">
        <v>1162982.1000000001</v>
      </c>
      <c r="K344" s="9">
        <v>1162982.1000000001</v>
      </c>
      <c r="L344" s="9">
        <f>K344-J344</f>
        <v>0</v>
      </c>
      <c r="M344" s="7"/>
    </row>
    <row r="345" spans="1:13" s="3" customFormat="1" ht="41.25" customHeight="1">
      <c r="A345" s="250" t="s">
        <v>436</v>
      </c>
      <c r="B345" s="250"/>
      <c r="C345" s="39">
        <v>164.9</v>
      </c>
      <c r="D345" s="40"/>
      <c r="E345" s="30"/>
      <c r="F345" s="30"/>
      <c r="G345" s="39">
        <f t="shared" ref="G345:L345" si="28">SUM(G343:G344)</f>
        <v>2100005.02</v>
      </c>
      <c r="H345" s="39">
        <f t="shared" si="28"/>
        <v>2879765.2</v>
      </c>
      <c r="I345" s="39">
        <f t="shared" si="28"/>
        <v>2879765.2</v>
      </c>
      <c r="J345" s="39">
        <f t="shared" si="28"/>
        <v>2879765.2</v>
      </c>
      <c r="K345" s="39">
        <f t="shared" si="28"/>
        <v>2879765.2</v>
      </c>
      <c r="L345" s="39">
        <f t="shared" si="28"/>
        <v>0</v>
      </c>
      <c r="M345" s="7"/>
    </row>
    <row r="346" spans="1:13" s="3" customFormat="1">
      <c r="A346" s="186" t="s">
        <v>437</v>
      </c>
      <c r="B346" s="187"/>
      <c r="C346" s="187"/>
      <c r="D346" s="187"/>
      <c r="E346" s="187"/>
      <c r="F346" s="187"/>
      <c r="G346" s="187"/>
      <c r="H346" s="187"/>
      <c r="I346" s="187"/>
      <c r="J346" s="187"/>
      <c r="K346" s="187"/>
      <c r="L346" s="187"/>
      <c r="M346" s="188"/>
    </row>
    <row r="347" spans="1:13" s="3" customFormat="1">
      <c r="A347" s="38">
        <v>270</v>
      </c>
      <c r="B347" s="53" t="s">
        <v>776</v>
      </c>
      <c r="C347" s="36"/>
      <c r="D347" s="42"/>
      <c r="E347" s="36"/>
      <c r="F347" s="36"/>
      <c r="G347" s="22">
        <v>1938466.18</v>
      </c>
      <c r="H347" s="9">
        <v>2658244.79</v>
      </c>
      <c r="I347" s="22">
        <v>2658244.79</v>
      </c>
      <c r="J347" s="9">
        <v>2658244.79</v>
      </c>
      <c r="K347" s="9">
        <v>2658244.79</v>
      </c>
      <c r="L347" s="9">
        <f>K347-J347</f>
        <v>0</v>
      </c>
      <c r="M347" s="7"/>
    </row>
    <row r="348" spans="1:13" s="3" customFormat="1">
      <c r="A348" s="38">
        <v>271</v>
      </c>
      <c r="B348" s="53" t="s">
        <v>438</v>
      </c>
      <c r="C348" s="36"/>
      <c r="D348" s="42"/>
      <c r="E348" s="36"/>
      <c r="F348" s="36"/>
      <c r="G348" s="22"/>
      <c r="H348" s="9"/>
      <c r="I348" s="22">
        <v>3134513.66</v>
      </c>
      <c r="J348" s="9">
        <v>3134513.66</v>
      </c>
      <c r="K348" s="9">
        <v>3134513.66</v>
      </c>
      <c r="L348" s="9">
        <f>K348-J348</f>
        <v>0</v>
      </c>
      <c r="M348" s="7"/>
    </row>
    <row r="349" spans="1:13" s="3" customFormat="1" ht="40.5" customHeight="1">
      <c r="A349" s="250" t="s">
        <v>440</v>
      </c>
      <c r="B349" s="250"/>
      <c r="C349" s="39"/>
      <c r="D349" s="40"/>
      <c r="E349" s="30"/>
      <c r="F349" s="30"/>
      <c r="G349" s="39">
        <f>SUM(G347)</f>
        <v>1938466.18</v>
      </c>
      <c r="H349" s="39">
        <f>SUM(H347:H348)</f>
        <v>2658244.79</v>
      </c>
      <c r="I349" s="39">
        <f>SUM(I347:I348)</f>
        <v>5792758.4500000002</v>
      </c>
      <c r="J349" s="39">
        <f>SUM(J347:J348)</f>
        <v>5792758.4500000002</v>
      </c>
      <c r="K349" s="39">
        <f>SUM(K347:K348)</f>
        <v>5792758.4500000002</v>
      </c>
      <c r="L349" s="39">
        <f>SUM(L347:L348)</f>
        <v>0</v>
      </c>
      <c r="M349" s="7"/>
    </row>
    <row r="350" spans="1:13" s="3" customFormat="1">
      <c r="A350" s="186" t="s">
        <v>445</v>
      </c>
      <c r="B350" s="187"/>
      <c r="C350" s="187"/>
      <c r="D350" s="187"/>
      <c r="E350" s="187"/>
      <c r="F350" s="187"/>
      <c r="G350" s="187"/>
      <c r="H350" s="187"/>
      <c r="I350" s="187"/>
      <c r="J350" s="187"/>
      <c r="K350" s="187"/>
      <c r="L350" s="187"/>
      <c r="M350" s="188"/>
    </row>
    <row r="351" spans="1:13" s="3" customFormat="1">
      <c r="A351" s="13">
        <v>272</v>
      </c>
      <c r="B351" s="11" t="s">
        <v>777</v>
      </c>
      <c r="C351" s="12">
        <v>1477.42</v>
      </c>
      <c r="D351" s="15"/>
      <c r="E351" s="12"/>
      <c r="F351" s="12"/>
      <c r="G351" s="22">
        <v>2922237.76</v>
      </c>
      <c r="H351" s="9">
        <v>4007304.03</v>
      </c>
      <c r="I351" s="9">
        <v>4007304.03</v>
      </c>
      <c r="J351" s="9">
        <v>5701828.6799999997</v>
      </c>
      <c r="K351" s="9">
        <v>5701828.6799999997</v>
      </c>
      <c r="L351" s="9">
        <f>K351-J351</f>
        <v>0</v>
      </c>
      <c r="M351" s="7"/>
    </row>
    <row r="352" spans="1:13" s="3" customFormat="1">
      <c r="A352" s="13">
        <v>273</v>
      </c>
      <c r="B352" s="11" t="s">
        <v>447</v>
      </c>
      <c r="C352" s="12"/>
      <c r="D352" s="15"/>
      <c r="E352" s="12"/>
      <c r="F352" s="12"/>
      <c r="G352" s="22"/>
      <c r="H352" s="9">
        <v>0</v>
      </c>
      <c r="I352" s="9">
        <v>0</v>
      </c>
      <c r="J352" s="9">
        <v>5657580.7000000002</v>
      </c>
      <c r="K352" s="9">
        <v>5657580.7000000002</v>
      </c>
      <c r="L352" s="9">
        <f>K352-J352</f>
        <v>0</v>
      </c>
      <c r="M352" s="7"/>
    </row>
    <row r="353" spans="1:13" s="3" customFormat="1" ht="38.25" customHeight="1">
      <c r="A353" s="233" t="s">
        <v>448</v>
      </c>
      <c r="B353" s="233"/>
      <c r="C353" s="12">
        <v>1477.42</v>
      </c>
      <c r="D353" s="26"/>
      <c r="E353" s="30"/>
      <c r="F353" s="30"/>
      <c r="G353" s="12">
        <f>SUM(G351)</f>
        <v>2922237.76</v>
      </c>
      <c r="H353" s="12">
        <f>SUM(H351:H352)</f>
        <v>4007304.03</v>
      </c>
      <c r="I353" s="12">
        <f>SUM(I351:I352)</f>
        <v>4007304.03</v>
      </c>
      <c r="J353" s="12">
        <f>SUM(J351:J352)</f>
        <v>11359409.380000001</v>
      </c>
      <c r="K353" s="12">
        <f>SUM(K351:K352)</f>
        <v>11359409.380000001</v>
      </c>
      <c r="L353" s="12">
        <f>SUM(L351:L352)</f>
        <v>0</v>
      </c>
      <c r="M353" s="7"/>
    </row>
    <row r="354" spans="1:13" s="3" customFormat="1">
      <c r="A354" s="186" t="s">
        <v>778</v>
      </c>
      <c r="B354" s="187"/>
      <c r="C354" s="187"/>
      <c r="D354" s="187"/>
      <c r="E354" s="187"/>
      <c r="F354" s="187"/>
      <c r="G354" s="187"/>
      <c r="H354" s="187"/>
      <c r="I354" s="187"/>
      <c r="J354" s="187"/>
      <c r="K354" s="187"/>
      <c r="L354" s="187"/>
      <c r="M354" s="188"/>
    </row>
    <row r="355" spans="1:13" s="3" customFormat="1">
      <c r="A355" s="13">
        <v>274</v>
      </c>
      <c r="B355" s="11" t="s">
        <v>779</v>
      </c>
      <c r="C355" s="12">
        <v>901.2</v>
      </c>
      <c r="D355" s="15"/>
      <c r="E355" s="12"/>
      <c r="F355" s="12"/>
      <c r="G355" s="22">
        <v>3333757.98</v>
      </c>
      <c r="H355" s="9">
        <v>4571627.26</v>
      </c>
      <c r="I355" s="22">
        <v>4571627.26</v>
      </c>
      <c r="J355" s="9">
        <v>4571627.26</v>
      </c>
      <c r="K355" s="9">
        <v>4571627.26</v>
      </c>
      <c r="L355" s="9">
        <f>K355-J355</f>
        <v>0</v>
      </c>
      <c r="M355" s="7"/>
    </row>
    <row r="356" spans="1:13" s="3" customFormat="1">
      <c r="A356" s="13">
        <v>275</v>
      </c>
      <c r="B356" s="11" t="s">
        <v>780</v>
      </c>
      <c r="C356" s="12"/>
      <c r="D356" s="15"/>
      <c r="E356" s="12"/>
      <c r="F356" s="12"/>
      <c r="G356" s="22">
        <v>3311546.39</v>
      </c>
      <c r="H356" s="9">
        <v>4541168.2</v>
      </c>
      <c r="I356" s="22">
        <v>4541168.2</v>
      </c>
      <c r="J356" s="9">
        <v>4541168.2</v>
      </c>
      <c r="K356" s="9">
        <v>4541168.2</v>
      </c>
      <c r="L356" s="9">
        <f>K356-J356</f>
        <v>0</v>
      </c>
      <c r="M356" s="7"/>
    </row>
    <row r="357" spans="1:13" s="3" customFormat="1" ht="39" customHeight="1">
      <c r="A357" s="233" t="s">
        <v>781</v>
      </c>
      <c r="B357" s="233"/>
      <c r="C357" s="12">
        <v>901.2</v>
      </c>
      <c r="D357" s="26"/>
      <c r="E357" s="30"/>
      <c r="F357" s="30"/>
      <c r="G357" s="12">
        <f t="shared" ref="G357:L357" si="29">SUM(G355:G356)</f>
        <v>6645304.3700000001</v>
      </c>
      <c r="H357" s="12">
        <f t="shared" si="29"/>
        <v>9112795.4600000009</v>
      </c>
      <c r="I357" s="12">
        <f t="shared" si="29"/>
        <v>9112795.4600000009</v>
      </c>
      <c r="J357" s="12">
        <f t="shared" si="29"/>
        <v>9112795.4600000009</v>
      </c>
      <c r="K357" s="12">
        <f t="shared" si="29"/>
        <v>9112795.4600000009</v>
      </c>
      <c r="L357" s="12">
        <f t="shared" si="29"/>
        <v>0</v>
      </c>
      <c r="M357" s="7"/>
    </row>
    <row r="358" spans="1:13" s="3" customFormat="1">
      <c r="A358" s="186" t="s">
        <v>453</v>
      </c>
      <c r="B358" s="187"/>
      <c r="C358" s="187"/>
      <c r="D358" s="187"/>
      <c r="E358" s="187"/>
      <c r="F358" s="187"/>
      <c r="G358" s="187"/>
      <c r="H358" s="187"/>
      <c r="I358" s="187"/>
      <c r="J358" s="187"/>
      <c r="K358" s="187"/>
      <c r="L358" s="187"/>
      <c r="M358" s="188"/>
    </row>
    <row r="359" spans="1:13" s="3" customFormat="1">
      <c r="A359" s="13">
        <v>276</v>
      </c>
      <c r="B359" s="35" t="s">
        <v>782</v>
      </c>
      <c r="C359" s="12">
        <v>562.4</v>
      </c>
      <c r="D359" s="15"/>
      <c r="E359" s="12"/>
      <c r="F359" s="12"/>
      <c r="G359" s="22">
        <v>2342313.2999999998</v>
      </c>
      <c r="H359" s="9">
        <v>3212045.8</v>
      </c>
      <c r="I359" s="22">
        <v>3212045.8</v>
      </c>
      <c r="J359" s="9">
        <v>5664122.0599999996</v>
      </c>
      <c r="K359" s="9">
        <v>5664122.0599999996</v>
      </c>
      <c r="L359" s="9">
        <f>K359-J359</f>
        <v>0</v>
      </c>
      <c r="M359" s="7"/>
    </row>
    <row r="360" spans="1:13" s="3" customFormat="1">
      <c r="A360" s="13">
        <v>277</v>
      </c>
      <c r="B360" s="35" t="s">
        <v>783</v>
      </c>
      <c r="C360" s="12"/>
      <c r="D360" s="15"/>
      <c r="E360" s="12"/>
      <c r="F360" s="12"/>
      <c r="G360" s="22">
        <v>2935968.57</v>
      </c>
      <c r="H360" s="9">
        <v>4026133.27</v>
      </c>
      <c r="I360" s="22">
        <v>4026133.27</v>
      </c>
      <c r="J360" s="9">
        <v>6096806</v>
      </c>
      <c r="K360" s="9">
        <v>6096806</v>
      </c>
      <c r="L360" s="9">
        <f>K360-J360</f>
        <v>0</v>
      </c>
      <c r="M360" s="7"/>
    </row>
    <row r="361" spans="1:13" s="3" customFormat="1">
      <c r="A361" s="13">
        <v>278</v>
      </c>
      <c r="B361" s="35" t="s">
        <v>784</v>
      </c>
      <c r="C361" s="12"/>
      <c r="D361" s="15"/>
      <c r="E361" s="12"/>
      <c r="F361" s="12"/>
      <c r="G361" s="22">
        <v>2322120.94</v>
      </c>
      <c r="H361" s="9">
        <v>3184355.75</v>
      </c>
      <c r="I361" s="22">
        <v>3184355.75</v>
      </c>
      <c r="J361" s="9">
        <v>5986366.0099999998</v>
      </c>
      <c r="K361" s="9">
        <v>5986366.0099999998</v>
      </c>
      <c r="L361" s="9">
        <f>K361-J361</f>
        <v>0</v>
      </c>
      <c r="M361" s="7"/>
    </row>
    <row r="362" spans="1:13" s="3" customFormat="1">
      <c r="A362" s="13">
        <v>279</v>
      </c>
      <c r="B362" s="35" t="s">
        <v>785</v>
      </c>
      <c r="C362" s="12"/>
      <c r="D362" s="15"/>
      <c r="E362" s="12"/>
      <c r="F362" s="12"/>
      <c r="G362" s="22">
        <v>2988468.69</v>
      </c>
      <c r="H362" s="9">
        <v>4098127.4</v>
      </c>
      <c r="I362" s="22">
        <v>4098127.4</v>
      </c>
      <c r="J362" s="9">
        <v>5626285.7300000004</v>
      </c>
      <c r="K362" s="9">
        <v>5626285.7300000004</v>
      </c>
      <c r="L362" s="9">
        <f>K362-J362</f>
        <v>0</v>
      </c>
      <c r="M362" s="7"/>
    </row>
    <row r="363" spans="1:13" s="3" customFormat="1" ht="39" customHeight="1">
      <c r="A363" s="233" t="s">
        <v>456</v>
      </c>
      <c r="B363" s="233"/>
      <c r="C363" s="12">
        <v>562.4</v>
      </c>
      <c r="D363" s="26"/>
      <c r="E363" s="30"/>
      <c r="F363" s="30"/>
      <c r="G363" s="12">
        <f t="shared" ref="G363:L363" si="30">SUM(G359:G362)</f>
        <v>10588871.5</v>
      </c>
      <c r="H363" s="12">
        <f t="shared" si="30"/>
        <v>14520662.220000001</v>
      </c>
      <c r="I363" s="12">
        <f t="shared" si="30"/>
        <v>14520662.220000001</v>
      </c>
      <c r="J363" s="12">
        <f t="shared" si="30"/>
        <v>23373579.800000001</v>
      </c>
      <c r="K363" s="12">
        <f t="shared" si="30"/>
        <v>23373579.800000001</v>
      </c>
      <c r="L363" s="12">
        <f t="shared" si="30"/>
        <v>0</v>
      </c>
      <c r="M363" s="7"/>
    </row>
    <row r="364" spans="1:13" s="3" customFormat="1">
      <c r="A364" s="186" t="s">
        <v>457</v>
      </c>
      <c r="B364" s="187"/>
      <c r="C364" s="187"/>
      <c r="D364" s="187"/>
      <c r="E364" s="187"/>
      <c r="F364" s="187"/>
      <c r="G364" s="187"/>
      <c r="H364" s="187"/>
      <c r="I364" s="187"/>
      <c r="J364" s="187"/>
      <c r="K364" s="187"/>
      <c r="L364" s="187"/>
      <c r="M364" s="188"/>
    </row>
    <row r="365" spans="1:13" s="3" customFormat="1">
      <c r="A365" s="13">
        <v>280</v>
      </c>
      <c r="B365" s="11" t="s">
        <v>786</v>
      </c>
      <c r="C365" s="12">
        <v>373.12</v>
      </c>
      <c r="D365" s="15"/>
      <c r="E365" s="12"/>
      <c r="F365" s="12"/>
      <c r="G365" s="22">
        <v>2826929.85</v>
      </c>
      <c r="H365" s="9">
        <v>3876607.01</v>
      </c>
      <c r="I365" s="22">
        <v>3876607.01</v>
      </c>
      <c r="J365" s="9">
        <v>5467707.3200000003</v>
      </c>
      <c r="K365" s="9">
        <v>5467707.3200000003</v>
      </c>
      <c r="L365" s="9">
        <f>K365-J365</f>
        <v>0</v>
      </c>
      <c r="M365" s="7"/>
    </row>
    <row r="366" spans="1:13" s="3" customFormat="1">
      <c r="A366" s="13">
        <v>281</v>
      </c>
      <c r="B366" s="11" t="s">
        <v>458</v>
      </c>
      <c r="C366" s="12"/>
      <c r="D366" s="15"/>
      <c r="E366" s="12"/>
      <c r="F366" s="12"/>
      <c r="G366" s="22"/>
      <c r="H366" s="9"/>
      <c r="I366" s="22">
        <v>2115519.8199999998</v>
      </c>
      <c r="J366" s="9">
        <v>2115519.8199999998</v>
      </c>
      <c r="K366" s="9">
        <v>2115519.8199999998</v>
      </c>
      <c r="L366" s="9">
        <f>K366-J366</f>
        <v>0</v>
      </c>
      <c r="M366" s="7"/>
    </row>
    <row r="367" spans="1:13" s="3" customFormat="1" ht="39" customHeight="1">
      <c r="A367" s="233" t="s">
        <v>461</v>
      </c>
      <c r="B367" s="233"/>
      <c r="C367" s="12">
        <v>373.12</v>
      </c>
      <c r="D367" s="26"/>
      <c r="E367" s="30"/>
      <c r="F367" s="30"/>
      <c r="G367" s="12">
        <f>SUM(G365)</f>
        <v>2826929.85</v>
      </c>
      <c r="H367" s="12">
        <f>SUM(H365:H366)</f>
        <v>3876607.01</v>
      </c>
      <c r="I367" s="12">
        <f>SUM(I365:I366)</f>
        <v>5992126.8300000001</v>
      </c>
      <c r="J367" s="12">
        <f>SUM(J365:J366)</f>
        <v>7583227.1399999997</v>
      </c>
      <c r="K367" s="12">
        <f>SUM(K365:K366)</f>
        <v>7583227.1399999997</v>
      </c>
      <c r="L367" s="12">
        <f>SUM(L365:L366)</f>
        <v>0</v>
      </c>
      <c r="M367" s="7"/>
    </row>
    <row r="368" spans="1:13" s="3" customFormat="1">
      <c r="A368" s="186" t="s">
        <v>465</v>
      </c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8"/>
    </row>
    <row r="369" spans="1:13" s="3" customFormat="1">
      <c r="A369" s="13">
        <v>282</v>
      </c>
      <c r="B369" s="35" t="s">
        <v>787</v>
      </c>
      <c r="C369" s="12">
        <v>1205.5</v>
      </c>
      <c r="D369" s="15"/>
      <c r="E369" s="12"/>
      <c r="F369" s="12"/>
      <c r="G369" s="22">
        <v>1857696.75</v>
      </c>
      <c r="H369" s="9">
        <v>2547484.6</v>
      </c>
      <c r="I369" s="22">
        <v>2547484.6</v>
      </c>
      <c r="J369" s="9">
        <v>2547484.6</v>
      </c>
      <c r="K369" s="9">
        <v>2547484.6</v>
      </c>
      <c r="L369" s="9">
        <f t="shared" ref="L369:L382" si="31">K369-J369</f>
        <v>0</v>
      </c>
      <c r="M369" s="7"/>
    </row>
    <row r="370" spans="1:13" s="3" customFormat="1">
      <c r="A370" s="13">
        <v>283</v>
      </c>
      <c r="B370" s="35" t="s">
        <v>788</v>
      </c>
      <c r="C370" s="12"/>
      <c r="D370" s="15"/>
      <c r="E370" s="12"/>
      <c r="F370" s="12"/>
      <c r="G370" s="22">
        <v>1579042.24</v>
      </c>
      <c r="H370" s="9">
        <v>2165361.91</v>
      </c>
      <c r="I370" s="22">
        <v>2165361.91</v>
      </c>
      <c r="J370" s="9">
        <v>2165361.91</v>
      </c>
      <c r="K370" s="9">
        <v>2165361.91</v>
      </c>
      <c r="L370" s="9">
        <f t="shared" si="31"/>
        <v>0</v>
      </c>
      <c r="M370" s="7"/>
    </row>
    <row r="371" spans="1:13" s="3" customFormat="1">
      <c r="A371" s="13">
        <v>284</v>
      </c>
      <c r="B371" s="35" t="s">
        <v>789</v>
      </c>
      <c r="C371" s="12"/>
      <c r="D371" s="15"/>
      <c r="E371" s="12"/>
      <c r="F371" s="12"/>
      <c r="G371" s="22">
        <v>1506349.76</v>
      </c>
      <c r="H371" s="9">
        <v>2065677.73</v>
      </c>
      <c r="I371" s="22">
        <v>2065677.73</v>
      </c>
      <c r="J371" s="9">
        <v>2065677.73</v>
      </c>
      <c r="K371" s="9">
        <v>2065677.73</v>
      </c>
      <c r="L371" s="9">
        <f t="shared" si="31"/>
        <v>0</v>
      </c>
      <c r="M371" s="7"/>
    </row>
    <row r="372" spans="1:13" s="3" customFormat="1">
      <c r="A372" s="13">
        <v>285</v>
      </c>
      <c r="B372" s="35" t="s">
        <v>790</v>
      </c>
      <c r="C372" s="12"/>
      <c r="D372" s="15"/>
      <c r="E372" s="12"/>
      <c r="F372" s="12"/>
      <c r="G372" s="22">
        <v>1421541.87</v>
      </c>
      <c r="H372" s="9">
        <v>1949379.52</v>
      </c>
      <c r="I372" s="22">
        <v>1949379.52</v>
      </c>
      <c r="J372" s="9">
        <v>1949379.52</v>
      </c>
      <c r="K372" s="9">
        <v>1949379.52</v>
      </c>
      <c r="L372" s="9">
        <f t="shared" si="31"/>
        <v>0</v>
      </c>
      <c r="M372" s="7"/>
    </row>
    <row r="373" spans="1:13" s="3" customFormat="1">
      <c r="A373" s="13">
        <v>286</v>
      </c>
      <c r="B373" s="35" t="s">
        <v>791</v>
      </c>
      <c r="C373" s="12"/>
      <c r="D373" s="15"/>
      <c r="E373" s="12"/>
      <c r="F373" s="12"/>
      <c r="G373" s="22">
        <v>1789042.74</v>
      </c>
      <c r="H373" s="9">
        <v>2453338.4300000002</v>
      </c>
      <c r="I373" s="22">
        <v>2453338.4300000002</v>
      </c>
      <c r="J373" s="9">
        <v>2453338.4300000002</v>
      </c>
      <c r="K373" s="9">
        <v>2453338.4300000002</v>
      </c>
      <c r="L373" s="9">
        <f t="shared" si="31"/>
        <v>0</v>
      </c>
      <c r="M373" s="7"/>
    </row>
    <row r="374" spans="1:13" s="3" customFormat="1">
      <c r="A374" s="13">
        <v>287</v>
      </c>
      <c r="B374" s="35" t="s">
        <v>792</v>
      </c>
      <c r="C374" s="12"/>
      <c r="D374" s="15"/>
      <c r="E374" s="12"/>
      <c r="F374" s="12"/>
      <c r="G374" s="22">
        <v>1635580.84</v>
      </c>
      <c r="H374" s="9">
        <v>2242894.0499999998</v>
      </c>
      <c r="I374" s="22">
        <v>2242894.0499999998</v>
      </c>
      <c r="J374" s="9">
        <v>2242894.0499999998</v>
      </c>
      <c r="K374" s="9">
        <v>2242894.0499999998</v>
      </c>
      <c r="L374" s="9">
        <f t="shared" si="31"/>
        <v>0</v>
      </c>
      <c r="M374" s="7"/>
    </row>
    <row r="375" spans="1:13" s="3" customFormat="1">
      <c r="A375" s="13">
        <v>288</v>
      </c>
      <c r="B375" s="35" t="s">
        <v>793</v>
      </c>
      <c r="C375" s="12"/>
      <c r="D375" s="15"/>
      <c r="E375" s="12"/>
      <c r="F375" s="12"/>
      <c r="G375" s="22">
        <v>3432700.53</v>
      </c>
      <c r="H375" s="9">
        <v>4707308.51</v>
      </c>
      <c r="I375" s="22">
        <v>4707308.51</v>
      </c>
      <c r="J375" s="9">
        <v>4707308.51</v>
      </c>
      <c r="K375" s="9">
        <v>4707308.51</v>
      </c>
      <c r="L375" s="9">
        <f t="shared" si="31"/>
        <v>0</v>
      </c>
      <c r="M375" s="7"/>
    </row>
    <row r="376" spans="1:13" s="3" customFormat="1">
      <c r="A376" s="13">
        <v>289</v>
      </c>
      <c r="B376" s="35" t="s">
        <v>794</v>
      </c>
      <c r="C376" s="12"/>
      <c r="D376" s="15"/>
      <c r="E376" s="12"/>
      <c r="F376" s="12"/>
      <c r="G376" s="22">
        <v>840002.01</v>
      </c>
      <c r="H376" s="9">
        <v>1151906.08</v>
      </c>
      <c r="I376" s="22">
        <v>1151906.08</v>
      </c>
      <c r="J376" s="9">
        <v>1151906.08</v>
      </c>
      <c r="K376" s="9">
        <v>1151906.08</v>
      </c>
      <c r="L376" s="9">
        <f t="shared" si="31"/>
        <v>0</v>
      </c>
      <c r="M376" s="7"/>
    </row>
    <row r="377" spans="1:13" s="3" customFormat="1">
      <c r="A377" s="13">
        <v>290</v>
      </c>
      <c r="B377" s="35" t="s">
        <v>795</v>
      </c>
      <c r="C377" s="12"/>
      <c r="D377" s="15"/>
      <c r="E377" s="12"/>
      <c r="F377" s="12"/>
      <c r="G377" s="22">
        <v>840002.01</v>
      </c>
      <c r="H377" s="9">
        <v>1151906.08</v>
      </c>
      <c r="I377" s="22">
        <v>1151906.08</v>
      </c>
      <c r="J377" s="9">
        <v>1151906.08</v>
      </c>
      <c r="K377" s="9">
        <v>1151906.08</v>
      </c>
      <c r="L377" s="9">
        <f t="shared" si="31"/>
        <v>0</v>
      </c>
      <c r="M377" s="7"/>
    </row>
    <row r="378" spans="1:13" s="3" customFormat="1">
      <c r="A378" s="13">
        <v>291</v>
      </c>
      <c r="B378" s="35" t="s">
        <v>796</v>
      </c>
      <c r="C378" s="12"/>
      <c r="D378" s="15"/>
      <c r="E378" s="12"/>
      <c r="F378" s="12"/>
      <c r="G378" s="22">
        <v>1809235.1</v>
      </c>
      <c r="H378" s="9">
        <v>2481028.48</v>
      </c>
      <c r="I378" s="22">
        <v>2481028.48</v>
      </c>
      <c r="J378" s="9">
        <v>2481028.48</v>
      </c>
      <c r="K378" s="9">
        <v>2481028.48</v>
      </c>
      <c r="L378" s="9">
        <f t="shared" si="31"/>
        <v>0</v>
      </c>
      <c r="M378" s="7"/>
    </row>
    <row r="379" spans="1:13" s="3" customFormat="1">
      <c r="A379" s="13">
        <v>292</v>
      </c>
      <c r="B379" s="35" t="s">
        <v>797</v>
      </c>
      <c r="C379" s="12"/>
      <c r="D379" s="15"/>
      <c r="E379" s="12"/>
      <c r="F379" s="12"/>
      <c r="G379" s="22">
        <v>1785004.27</v>
      </c>
      <c r="H379" s="9">
        <v>2447800.42</v>
      </c>
      <c r="I379" s="22">
        <v>2447800.42</v>
      </c>
      <c r="J379" s="9">
        <v>2447800.42</v>
      </c>
      <c r="K379" s="9">
        <v>2447800.42</v>
      </c>
      <c r="L379" s="9">
        <f t="shared" si="31"/>
        <v>0</v>
      </c>
      <c r="M379" s="7"/>
    </row>
    <row r="380" spans="1:13" s="3" customFormat="1">
      <c r="A380" s="13">
        <v>293</v>
      </c>
      <c r="B380" s="35" t="s">
        <v>798</v>
      </c>
      <c r="C380" s="12"/>
      <c r="D380" s="15"/>
      <c r="E380" s="12"/>
      <c r="F380" s="12"/>
      <c r="G380" s="22">
        <v>4674407.03</v>
      </c>
      <c r="H380" s="9">
        <v>6626086.9900000002</v>
      </c>
      <c r="I380" s="22">
        <v>6626086.9900000002</v>
      </c>
      <c r="J380" s="9">
        <v>6626086.9900000002</v>
      </c>
      <c r="K380" s="9">
        <v>6626086.9900000002</v>
      </c>
      <c r="L380" s="9">
        <f t="shared" si="31"/>
        <v>0</v>
      </c>
      <c r="M380" s="7"/>
    </row>
    <row r="381" spans="1:13" s="3" customFormat="1">
      <c r="A381" s="13">
        <v>294</v>
      </c>
      <c r="B381" s="35" t="s">
        <v>799</v>
      </c>
      <c r="C381" s="12"/>
      <c r="D381" s="15"/>
      <c r="E381" s="12"/>
      <c r="F381" s="12"/>
      <c r="G381" s="9">
        <v>5067163.04</v>
      </c>
      <c r="H381" s="9">
        <v>7182828.2999999998</v>
      </c>
      <c r="I381" s="22">
        <v>7182828.2999999998</v>
      </c>
      <c r="J381" s="9">
        <v>7182828.2999999998</v>
      </c>
      <c r="K381" s="9">
        <v>7182828.2999999998</v>
      </c>
      <c r="L381" s="9">
        <f t="shared" si="31"/>
        <v>0</v>
      </c>
      <c r="M381" s="7"/>
    </row>
    <row r="382" spans="1:13" s="3" customFormat="1">
      <c r="A382" s="13">
        <v>295</v>
      </c>
      <c r="B382" s="35" t="s">
        <v>467</v>
      </c>
      <c r="C382" s="12"/>
      <c r="D382" s="15"/>
      <c r="E382" s="12"/>
      <c r="F382" s="12"/>
      <c r="G382" s="9"/>
      <c r="H382" s="9">
        <v>0</v>
      </c>
      <c r="I382" s="9">
        <v>0</v>
      </c>
      <c r="J382" s="9">
        <v>4646390.3899999997</v>
      </c>
      <c r="K382" s="9">
        <v>4646390.3899999997</v>
      </c>
      <c r="L382" s="9">
        <f t="shared" si="31"/>
        <v>0</v>
      </c>
      <c r="M382" s="7"/>
    </row>
    <row r="383" spans="1:13" s="3" customFormat="1" ht="39" customHeight="1">
      <c r="A383" s="233" t="s">
        <v>474</v>
      </c>
      <c r="B383" s="233"/>
      <c r="C383" s="12">
        <v>1205.5</v>
      </c>
      <c r="D383" s="26"/>
      <c r="E383" s="30"/>
      <c r="F383" s="30"/>
      <c r="G383" s="12">
        <f>SUM(G369:G381)</f>
        <v>28237768.190000001</v>
      </c>
      <c r="H383" s="12">
        <f>SUM(H369:H382)</f>
        <v>39173001.100000001</v>
      </c>
      <c r="I383" s="12">
        <f>SUM(I369:I382)</f>
        <v>39173001.100000001</v>
      </c>
      <c r="J383" s="12">
        <f>SUM(J369:J382)</f>
        <v>43819391.490000002</v>
      </c>
      <c r="K383" s="12">
        <f>SUM(K369:K382)</f>
        <v>43819391.490000002</v>
      </c>
      <c r="L383" s="12">
        <f>SUM(L369:L382)</f>
        <v>0</v>
      </c>
      <c r="M383" s="7"/>
    </row>
    <row r="384" spans="1:13">
      <c r="M384" s="5"/>
    </row>
    <row r="385" spans="2:13">
      <c r="B385" s="2" t="s">
        <v>478</v>
      </c>
      <c r="M385" s="5"/>
    </row>
    <row r="386" spans="2:13">
      <c r="B386" s="2" t="s">
        <v>479</v>
      </c>
      <c r="M386" s="5"/>
    </row>
    <row r="388" spans="2:13">
      <c r="B388" s="35"/>
    </row>
  </sheetData>
  <autoFilter ref="A8:O383"/>
  <mergeCells count="89">
    <mergeCell ref="A1:M1"/>
    <mergeCell ref="G7:L7"/>
    <mergeCell ref="A9:M9"/>
    <mergeCell ref="A10:B10"/>
    <mergeCell ref="A11:M11"/>
    <mergeCell ref="D2:D4"/>
    <mergeCell ref="D5:D7"/>
    <mergeCell ref="G2:G6"/>
    <mergeCell ref="H2:H6"/>
    <mergeCell ref="I2:I6"/>
    <mergeCell ref="J2:J6"/>
    <mergeCell ref="K2:K6"/>
    <mergeCell ref="L2:L6"/>
    <mergeCell ref="M2:M7"/>
    <mergeCell ref="A170:B170"/>
    <mergeCell ref="A171:M171"/>
    <mergeCell ref="A193:B193"/>
    <mergeCell ref="A194:M194"/>
    <mergeCell ref="A207:B207"/>
    <mergeCell ref="A208:M208"/>
    <mergeCell ref="A212:B212"/>
    <mergeCell ref="A213:M213"/>
    <mergeCell ref="A217:B217"/>
    <mergeCell ref="A218:M218"/>
    <mergeCell ref="A227:B227"/>
    <mergeCell ref="A228:M228"/>
    <mergeCell ref="A233:B233"/>
    <mergeCell ref="A234:M234"/>
    <mergeCell ref="A236:B236"/>
    <mergeCell ref="A237:M237"/>
    <mergeCell ref="A250:B250"/>
    <mergeCell ref="A251:M251"/>
    <mergeCell ref="A255:B255"/>
    <mergeCell ref="A256:M256"/>
    <mergeCell ref="A258:B258"/>
    <mergeCell ref="A259:M259"/>
    <mergeCell ref="A261:B261"/>
    <mergeCell ref="A262:M262"/>
    <mergeCell ref="A265:B265"/>
    <mergeCell ref="A266:M266"/>
    <mergeCell ref="A270:B270"/>
    <mergeCell ref="A271:M271"/>
    <mergeCell ref="A273:B273"/>
    <mergeCell ref="A274:M274"/>
    <mergeCell ref="A277:B277"/>
    <mergeCell ref="A278:M278"/>
    <mergeCell ref="A280:B280"/>
    <mergeCell ref="A281:M281"/>
    <mergeCell ref="A292:B292"/>
    <mergeCell ref="A293:M293"/>
    <mergeCell ref="A296:B296"/>
    <mergeCell ref="A297:M297"/>
    <mergeCell ref="A304:B304"/>
    <mergeCell ref="A305:M305"/>
    <mergeCell ref="A309:B309"/>
    <mergeCell ref="A310:M310"/>
    <mergeCell ref="A312:B312"/>
    <mergeCell ref="A313:M313"/>
    <mergeCell ref="A317:B317"/>
    <mergeCell ref="A318:M318"/>
    <mergeCell ref="A323:B323"/>
    <mergeCell ref="A324:M324"/>
    <mergeCell ref="A327:B327"/>
    <mergeCell ref="A328:M328"/>
    <mergeCell ref="A341:B341"/>
    <mergeCell ref="A342:M342"/>
    <mergeCell ref="A345:B345"/>
    <mergeCell ref="A346:M346"/>
    <mergeCell ref="A330:B330"/>
    <mergeCell ref="A331:M331"/>
    <mergeCell ref="A334:B334"/>
    <mergeCell ref="A335:M335"/>
    <mergeCell ref="A338:B338"/>
    <mergeCell ref="A383:B383"/>
    <mergeCell ref="A2:A7"/>
    <mergeCell ref="B2:B7"/>
    <mergeCell ref="C2:C4"/>
    <mergeCell ref="C5:C7"/>
    <mergeCell ref="A358:M358"/>
    <mergeCell ref="A363:B363"/>
    <mergeCell ref="A364:M364"/>
    <mergeCell ref="A367:B367"/>
    <mergeCell ref="A368:M368"/>
    <mergeCell ref="A349:B349"/>
    <mergeCell ref="A350:M350"/>
    <mergeCell ref="A353:B353"/>
    <mergeCell ref="A354:M354"/>
    <mergeCell ref="A357:B357"/>
    <mergeCell ref="A339:M339"/>
  </mergeCells>
  <pageMargins left="0.39370078740157499" right="0.31496062992126" top="0.23622047244094499" bottom="0.31496062992126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Сравнительный перечень 2021</vt:lpstr>
      <vt:lpstr>Сравнительный перечень 2022</vt:lpstr>
      <vt:lpstr>Актуальный сравнительный 2021г.</vt:lpstr>
      <vt:lpstr>Актуальный сравнительный 2022г.</vt:lpstr>
      <vt:lpstr>'Актуальный сравнительный 2021г.'!Заголовки_для_печати</vt:lpstr>
      <vt:lpstr>'Актуальный сравнительный 2022г.'!Заголовки_для_печати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'Сравнительный перечень 2021'!Заголовки_для_печати</vt:lpstr>
      <vt:lpstr>'Сравнительный перечень 2022'!Заголовки_для_печати</vt:lpstr>
      <vt:lpstr>'Актуальный сравнительный 2021г.'!Область_печати</vt:lpstr>
      <vt:lpstr>'Актуальный сравнительный 2022г.'!Область_печати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'Сравнительный перечень 2021'!Область_печати</vt:lpstr>
      <vt:lpstr>'Сравнительный перечень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user</cp:lastModifiedBy>
  <cp:lastPrinted>2025-10-21T09:36:54Z</cp:lastPrinted>
  <dcterms:created xsi:type="dcterms:W3CDTF">2014-06-23T04:55:00Z</dcterms:created>
  <dcterms:modified xsi:type="dcterms:W3CDTF">2025-10-22T09:38:41Z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0088155191044F13BC0EF0E5C7727803_12</vt:lpwstr>
  </property>
  <property fmtid="{D5CDD505-2E9C-101B-9397-08002B2CF9AE}" pid="3" name="KSOProductBuildVer">
    <vt:lpwstr>1049-12.2.0.21546</vt:lpwstr>
  </property>
</Properties>
</file>